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ospanya001\Desktop\Files\Match\FS\FS MMS Q3 FY23\ECILD\"/>
    </mc:Choice>
  </mc:AlternateContent>
  <xr:revisionPtr revIDLastSave="0" documentId="13_ncr:1_{E6458D0D-F4B3-4C7C-937E-41F799C676E9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2-4" sheetId="8" r:id="rId1"/>
    <sheet name="5 (3M)" sheetId="9" r:id="rId2"/>
    <sheet name="6 (9M)" sheetId="15" r:id="rId3"/>
    <sheet name="7" sheetId="10" r:id="rId4"/>
    <sheet name="8" sheetId="11" r:id="rId5"/>
    <sheet name="9-10" sheetId="12" r:id="rId6"/>
  </sheets>
  <definedNames>
    <definedName name="_xlnm.Print_Area" localSheetId="4">'8'!$A$1:$L$28</definedName>
  </definedNames>
  <calcPr calcId="145621"/>
</workbook>
</file>

<file path=xl/calcChain.xml><?xml version="1.0" encoding="utf-8"?>
<calcChain xmlns="http://schemas.openxmlformats.org/spreadsheetml/2006/main">
  <c r="D16" i="15" l="1"/>
  <c r="D23" i="15"/>
  <c r="F67" i="8"/>
  <c r="J67" i="8"/>
  <c r="L67" i="8"/>
  <c r="H67" i="8"/>
  <c r="H77" i="8" s="1"/>
  <c r="L18" i="11"/>
  <c r="P19" i="10"/>
  <c r="K83" i="12"/>
  <c r="G83" i="12"/>
  <c r="K29" i="12"/>
  <c r="K40" i="12" s="1"/>
  <c r="K46" i="12" s="1"/>
  <c r="G29" i="12"/>
  <c r="G40" i="12" s="1"/>
  <c r="G46" i="12" s="1"/>
  <c r="J16" i="11"/>
  <c r="H16" i="11"/>
  <c r="F16" i="11"/>
  <c r="D16" i="11"/>
  <c r="L14" i="11"/>
  <c r="L11" i="11"/>
  <c r="L16" i="11"/>
  <c r="N17" i="10"/>
  <c r="J17" i="10"/>
  <c r="H17" i="10"/>
  <c r="F17" i="10"/>
  <c r="D17" i="10"/>
  <c r="L15" i="10"/>
  <c r="P15" i="10"/>
  <c r="P12" i="10"/>
  <c r="L12" i="10"/>
  <c r="L17" i="10"/>
  <c r="J23" i="15"/>
  <c r="F23" i="15"/>
  <c r="J16" i="15"/>
  <c r="J25" i="15" s="1"/>
  <c r="J31" i="15" s="1"/>
  <c r="J34" i="15" s="1"/>
  <c r="F16" i="15"/>
  <c r="F25" i="15" s="1"/>
  <c r="F31" i="15" s="1"/>
  <c r="F34" i="15" s="1"/>
  <c r="I43" i="9"/>
  <c r="E43" i="9"/>
  <c r="I23" i="9"/>
  <c r="I16" i="9"/>
  <c r="I25" i="9" s="1"/>
  <c r="I31" i="9" s="1"/>
  <c r="I34" i="9" s="1"/>
  <c r="I37" i="9" s="1"/>
  <c r="E23" i="9"/>
  <c r="E16" i="9"/>
  <c r="E25" i="9" s="1"/>
  <c r="E31" i="9" s="1"/>
  <c r="E34" i="9" s="1"/>
  <c r="E37" i="9" s="1"/>
  <c r="P17" i="10"/>
  <c r="I83" i="12"/>
  <c r="E83" i="12"/>
  <c r="G23" i="9"/>
  <c r="G16" i="9"/>
  <c r="F36" i="8"/>
  <c r="H23" i="11"/>
  <c r="F23" i="11"/>
  <c r="D23" i="11"/>
  <c r="N24" i="10"/>
  <c r="H24" i="10"/>
  <c r="F24" i="10"/>
  <c r="D24" i="10"/>
  <c r="K72" i="12"/>
  <c r="I72" i="12"/>
  <c r="G72" i="12"/>
  <c r="E72" i="12"/>
  <c r="I29" i="12"/>
  <c r="I40" i="12" s="1"/>
  <c r="I46" i="12" s="1"/>
  <c r="E29" i="12"/>
  <c r="E40" i="12" s="1"/>
  <c r="E46" i="12" s="1"/>
  <c r="H23" i="15"/>
  <c r="H16" i="15"/>
  <c r="H25" i="15" s="1"/>
  <c r="H31" i="15" s="1"/>
  <c r="H34" i="15" s="1"/>
  <c r="L118" i="8"/>
  <c r="L121" i="8"/>
  <c r="H118" i="8"/>
  <c r="H121" i="8" s="1"/>
  <c r="L75" i="8"/>
  <c r="J75" i="8"/>
  <c r="H75" i="8"/>
  <c r="F75" i="8"/>
  <c r="L36" i="8"/>
  <c r="J36" i="8"/>
  <c r="H36" i="8"/>
  <c r="L23" i="8"/>
  <c r="J23" i="8"/>
  <c r="H23" i="8"/>
  <c r="F23" i="8"/>
  <c r="C23" i="9"/>
  <c r="A53" i="15"/>
  <c r="A52" i="9"/>
  <c r="A30" i="10" s="1"/>
  <c r="A28" i="11" s="1"/>
  <c r="A3" i="12"/>
  <c r="A52" i="12" s="1"/>
  <c r="A3" i="10"/>
  <c r="A3" i="11"/>
  <c r="A90" i="8"/>
  <c r="A135" i="8" s="1"/>
  <c r="A93" i="8"/>
  <c r="A48" i="8"/>
  <c r="A46" i="8"/>
  <c r="A91" i="8" s="1"/>
  <c r="C16" i="9"/>
  <c r="C25" i="9" s="1"/>
  <c r="C31" i="9" s="1"/>
  <c r="C34" i="9" s="1"/>
  <c r="C37" i="9" s="1"/>
  <c r="G43" i="9"/>
  <c r="C43" i="9"/>
  <c r="F118" i="8"/>
  <c r="F121" i="8" s="1"/>
  <c r="J118" i="8"/>
  <c r="J121" i="8" s="1"/>
  <c r="G25" i="9"/>
  <c r="G31" i="9" s="1"/>
  <c r="G34" i="9" s="1"/>
  <c r="G37" i="9" s="1"/>
  <c r="D25" i="15" l="1"/>
  <c r="D31" i="15" s="1"/>
  <c r="D34" i="15" s="1"/>
  <c r="A49" i="12"/>
  <c r="A99" i="12" s="1"/>
  <c r="K86" i="12"/>
  <c r="K89" i="12" s="1"/>
  <c r="E86" i="12"/>
  <c r="E89" i="12" s="1"/>
  <c r="G86" i="12"/>
  <c r="G89" i="12" s="1"/>
  <c r="I86" i="12"/>
  <c r="I89" i="12" s="1"/>
  <c r="F37" i="15"/>
  <c r="F40" i="15" s="1"/>
  <c r="F43" i="15" s="1"/>
  <c r="J37" i="15"/>
  <c r="J40" i="15" s="1"/>
  <c r="J43" i="15" s="1"/>
  <c r="H37" i="15"/>
  <c r="H38" i="8"/>
  <c r="F77" i="8"/>
  <c r="F123" i="8" s="1"/>
  <c r="F38" i="8"/>
  <c r="J38" i="8"/>
  <c r="J77" i="8"/>
  <c r="J123" i="8" s="1"/>
  <c r="H123" i="8"/>
  <c r="L77" i="8"/>
  <c r="L123" i="8"/>
  <c r="L38" i="8"/>
  <c r="D37" i="15" l="1"/>
  <c r="D40" i="15" s="1"/>
  <c r="D43" i="15" s="1"/>
  <c r="H40" i="15"/>
  <c r="H43" i="15" s="1"/>
  <c r="J21" i="11"/>
  <c r="J22" i="10"/>
  <c r="J24" i="10" l="1"/>
  <c r="L22" i="10"/>
  <c r="J23" i="11"/>
  <c r="L21" i="11"/>
  <c r="L23" i="11" s="1"/>
  <c r="L24" i="10" l="1"/>
  <c r="P22" i="10"/>
  <c r="P24" i="10" s="1"/>
</calcChain>
</file>

<file path=xl/sharedStrings.xml><?xml version="1.0" encoding="utf-8"?>
<sst xmlns="http://schemas.openxmlformats.org/spreadsheetml/2006/main" count="346" uniqueCount="187">
  <si>
    <t>บริษัท แม็ทชิ่ง แม็กซิไมซ์ โซลูชั่น จำกัด (มหาชน)</t>
  </si>
  <si>
    <t>งบแสดงฐานะการเงิน</t>
  </si>
  <si>
    <t>หน่วย : พันบาท</t>
  </si>
  <si>
    <t>ข้อมูลทางการเงินรวม</t>
  </si>
  <si>
    <t>(ตรวจสอบแล้ว)</t>
  </si>
  <si>
    <t xml:space="preserve">31 ธันวาคม 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</si>
  <si>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</si>
  <si>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</si>
  <si>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</si>
  <si>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</si>
  <si>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</si>
  <si>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</si>
  <si>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</si>
  <si>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 - สุทธิ</t>
  </si>
  <si>
    <t>สินทรัพย์ที่มีไว้เพื่อให้เช่า - สุทธิ</t>
  </si>
  <si>
    <t>สินทรัพย์ไม่มีตัวตน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</si>
  <si>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</si>
  <si>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</si>
  <si>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</si>
  <si>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       กรรมการ  ___________________________________________</t>
  </si>
  <si>
    <t>หนี้สินหมุนเวียน</t>
  </si>
  <si>
    <t>หนี้สินตามสัญญาเช่าการเงิน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</si>
  <si>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</si>
  <si>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</si>
  <si>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</si>
  <si>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</si>
  <si>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</si>
  <si>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</si>
  <si>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</si>
  <si>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</si>
  <si>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 xml:space="preserve">   มูลค่าที่ตราไว้หุ้นละ 1 บาท</t>
  </si>
  <si>
    <t>ทุนที่ออกและชำระแล้ว</t>
  </si>
  <si>
    <t xml:space="preserve">   มูลค่าที่ได้รับชำระแล้วหุ้นละ 1 บาท</t>
  </si>
  <si>
    <t>ส่วนเกินมูลค่าหุ้น</t>
  </si>
  <si>
    <t>จัดสรรแล้ว - สำรองตามกฎหมาย</t>
  </si>
  <si>
    <t>ส่วนได้เสียที่ไม่มีอำนาจควบคุม</t>
  </si>
  <si>
    <t>รายได้</t>
  </si>
  <si>
    <t>รายได้จากการให้บริการ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</si>
  <si>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</si>
  <si>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</si>
  <si>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</si>
  <si>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</si>
  <si>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</si>
  <si>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ค่าใช้จ่ายในการบริหาร</t>
  </si>
  <si>
    <t>ต้นทุนทางการเงิน</t>
  </si>
  <si>
    <t xml:space="preserve">จัดสรรแล้ว - </t>
  </si>
  <si>
    <t>ส่วนได้เสียที่ไม่มี</t>
  </si>
  <si>
    <t>สำรองตามกฎหมาย</t>
  </si>
  <si>
    <t>ของบริษัทใหญ่</t>
  </si>
  <si>
    <t>อำนาจควบคุม</t>
  </si>
  <si>
    <t>รวม</t>
  </si>
  <si>
    <t>ขาดทุนเบ็ดเสร็จรวมสำหรับงวด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</si>
  <si>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</si>
  <si>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</si>
  <si>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</si>
  <si>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ดอกเบี้ยรับ</t>
  </si>
  <si>
    <t>การเปลี่ยนแปลงของเงินทุนหมุนเวียน</t>
  </si>
  <si>
    <t>-  ลูกหนี้การค้าและลูกหนี้อื่น</t>
  </si>
  <si>
    <t>-  ภาษีมูลค่าเพิ่มรอขอคืน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</si>
  <si>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</si>
  <si>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</si>
  <si>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</si>
  <si>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</si>
  <si>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กระแสเงินสดจากกิจกรรมลงทุน</t>
  </si>
  <si>
    <t>เงินสดจ่ายซื้อสินทรัพย์ที่มีไว้เพื่อให้เช่า</t>
  </si>
  <si>
    <t>เงินสดรับจากการจำหน่ายอุปกรณ์</t>
  </si>
  <si>
    <t>กระแสเงินสดจากกิจกรรมจัดหาเงิน</t>
  </si>
  <si>
    <t>รายการที่ไม่ใช่เงินสด</t>
  </si>
  <si>
    <t>เจ้าหนี้จากการซื้อสินทรัพย์ที่มีไว้เพื่อให้เช่า</t>
  </si>
  <si>
    <t>ที่ดิน อาคารและอุปกรณ์ - สุทธิ</t>
  </si>
  <si>
    <t>เงินสดและรายการเทียบเท่าเงินสดต้นงวด</t>
  </si>
  <si>
    <t>เงินสดและรายการเทียบเท่าเงินสดสิ้นงวด</t>
  </si>
  <si>
    <t>ทุนที่ออก</t>
  </si>
  <si>
    <t>และชำระแล้ว</t>
  </si>
  <si>
    <t>รายได้จากการขาย</t>
  </si>
  <si>
    <t>หนี้สินและส่วนของเจ้าของ</t>
  </si>
  <si>
    <t>เงินกู้ยืมระยะยาวจากธนาคาร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</si>
  <si>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</si>
  <si>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</si>
  <si>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</si>
  <si>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 xml:space="preserve">หุ้นสามัญ จำนวน 781.63 ล้านหุ้น </t>
  </si>
  <si>
    <t>รวมส่วนของผู้เป็นเจ้าของของบริษัทใหญ่</t>
  </si>
  <si>
    <t>ส่วนของผู้เป็นเจ้าของของบริษัทใหญ่</t>
  </si>
  <si>
    <t>ข้อมูลทางการเงินเฉพาะกิจการ</t>
  </si>
  <si>
    <t xml:space="preserve">   ส่วนที่เป็นของผู้เป็นเจ้าของของบริษัทใหญ่</t>
  </si>
  <si>
    <t>-  สินค้าคงเหลือ</t>
  </si>
  <si>
    <t>สินทรัพย์ภาษีเงินได้รอการตัดบัญชี - สุทธิ</t>
  </si>
  <si>
    <t>หนี้สินตามสัญญาเช่าการเงิน - สุทธิ</t>
  </si>
  <si>
    <t>(ยังไม่ได้ตรวจสอบ)</t>
  </si>
  <si>
    <t xml:space="preserve">งบแสดงการเปลี่ยนแปลงส่วนของเจ้าของ </t>
  </si>
  <si>
    <t>ข้อมูลทางการเงินรวม (ยังไม่ได้ตรวจสอบ)</t>
  </si>
  <si>
    <t>ข้อมูลการเงินเฉพาะกิจการ (ยังไม่ได้ตรวจสอบ)</t>
  </si>
  <si>
    <t xml:space="preserve">งบกระแสเงินสด </t>
  </si>
  <si>
    <t>รับดอกเบี้ย</t>
  </si>
  <si>
    <t>จ่ายดอกเบี้ย</t>
  </si>
  <si>
    <t>ค่าใช้จ่ายผลประโยชน์พนักงาน</t>
  </si>
  <si>
    <t>งบกำไรขาดทุนเบ็ดเสร็จ</t>
  </si>
  <si>
    <t xml:space="preserve">สินค้าคงเหลือ </t>
  </si>
  <si>
    <t>ภาษีเงินได้ถูกหัก ณ ที่จ่าย - สุทธิ</t>
  </si>
  <si>
    <t>หุ้นสามัญ จำนวน 781.63 ล้านหุ้น</t>
  </si>
  <si>
    <t>-</t>
  </si>
  <si>
    <t>ลูกหนี้การค้าและลูกหนี้อื่น - สุทธิ</t>
  </si>
  <si>
    <t>อสังหาริมทรัพย์เพื่อการลงทุน - สุทธิ</t>
  </si>
  <si>
    <t>รับคืนภาษีเงินได้ถูกหัก ณ ที่จ่าย</t>
  </si>
  <si>
    <t>จ่ายภาษีเงินได้</t>
  </si>
  <si>
    <t>สินทรัพย์สิทธิการใช้ - สุทธิ</t>
  </si>
  <si>
    <t>ขาดทุนสะสม</t>
  </si>
  <si>
    <t xml:space="preserve">เจ้าหนี้การค้าและเจ้าหนี้อื่น </t>
  </si>
  <si>
    <t>ส่วนที่ถึงกำหนดชำระภายในหนึ่งปี - สุทธิ</t>
  </si>
  <si>
    <t>ส่วนเกิน</t>
  </si>
  <si>
    <t>รวมส่วนของผู้เป็นเจ้าของ</t>
  </si>
  <si>
    <t>มูลค่าหุ้น</t>
  </si>
  <si>
    <t>ยังไม่ได้จัดสรร</t>
  </si>
  <si>
    <t>เจ้าหนี้จากการซื้อสินทรัพย์ถาวร</t>
  </si>
  <si>
    <t>เงินสดและรายการเทียบเท่า</t>
  </si>
  <si>
    <t>เงินสดจ่ายซื้อสินทรัพย์ไม่มีตัวตน</t>
  </si>
  <si>
    <t>รายได้อื่น</t>
  </si>
  <si>
    <t>กำไร(ขาดทุน)ขั้นต้น</t>
  </si>
  <si>
    <t>ค่าใช้จ่ายในการขายและการให้บริการ</t>
  </si>
  <si>
    <t>พ.ศ. 2565</t>
  </si>
  <si>
    <t xml:space="preserve">ยอดยกมาต้นงวด ณ วันที่ 1 มกราคม พ.ศ. 2565 </t>
  </si>
  <si>
    <t>ยอดยกมาต้นงวด ณ วันที่ 1 มกราคม พ.ศ. 2565</t>
  </si>
  <si>
    <t>ยังไม่จัดสรร</t>
  </si>
  <si>
    <t>เงินให้กู้ยืมระยะสั้นแก่บริษัทย่อย</t>
  </si>
  <si>
    <t>ส่วนที่ครบกำหนดภายในหนึ่งปี</t>
  </si>
  <si>
    <t>กำไร(ขาดทุน)เบ็ดเสร็จอื่น</t>
  </si>
  <si>
    <t>30 กันยายน</t>
  </si>
  <si>
    <t>ยอดคงเหลือสิ้นงวด ณ วันที่ 30 กันยายน พ.ศ. 2565</t>
  </si>
  <si>
    <t>(กำไร)จากการจำหน่ายอุปกรณ์</t>
  </si>
  <si>
    <r>
      <t xml:space="preserve">งบแสดงฐานะการเงิน </t>
    </r>
    <r>
      <rPr>
        <sz val="14"/>
        <rFont val="Browallia New"/>
        <family val="2"/>
      </rPr>
      <t>(ต่อ)</t>
    </r>
  </si>
  <si>
    <r>
      <t xml:space="preserve">หนี้สินและส่วนของเจ้าของ </t>
    </r>
    <r>
      <rPr>
        <sz val="14"/>
        <rFont val="Browallia New"/>
        <family val="2"/>
      </rPr>
      <t>(ต่อ)</t>
    </r>
  </si>
  <si>
    <r>
      <t xml:space="preserve">งบกระแสเงินสด </t>
    </r>
    <r>
      <rPr>
        <sz val="14"/>
        <color indexed="8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</si>
  <si>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4"/>
        <color indexed="8"/>
        <rFont val="Browallia New"/>
        <family val="2"/>
      </rPr>
      <t>(ต่อ)</t>
    </r>
  </si>
  <si>
    <t>ภาษีเงินได้ถูกหัก ณ ที่จ่ายตัดจ่าย</t>
  </si>
  <si>
    <t>ขาดทุนสุทธิจากการตัดจำหน่ายอุปกรณ์</t>
  </si>
  <si>
    <t>กระแสเงินสดได้มาจาก(ใช้ไปใน)กิจกรรมดำเนินงาน</t>
  </si>
  <si>
    <t>เงินสดสุทธิ(ใช้ไปใน)กิจกรรมจัดหาเงิน</t>
  </si>
  <si>
    <t>ณ วันที่ 30 กันยายน พ.ศ. 2566</t>
  </si>
  <si>
    <t>พ.ศ. 2566</t>
  </si>
  <si>
    <t>สำหรับงวดสามเดือนสิ้นสุดวันที่ 30 กันยายน พ.ศ. 2566</t>
  </si>
  <si>
    <t>สำหรับงวดเก้าเดือนสิ้นสุดวันที่ 30 กันยายน พ.ศ. 2566</t>
  </si>
  <si>
    <t>ยอดยกมาต้นงวด ณ วันที่ 1 มกราคม พ.ศ. 2566</t>
  </si>
  <si>
    <t>ยอดคงเหลือสิ้นงวด ณ วันที่ 30 กันยายน พ.ศ. 2566</t>
  </si>
  <si>
    <t xml:space="preserve">เงินกู้ยืมระยะสั้นจากธนาคาร </t>
  </si>
  <si>
    <t>ภาษีมูลค่าเพิ่มค้างรับ</t>
  </si>
  <si>
    <t>ขาดทุนสุทธิจากการตัดจำหน่ายสินทรัพย์ไม่มีตัวตน</t>
  </si>
  <si>
    <t>-  จ่ายผลประโยชน์พนักงาน</t>
  </si>
  <si>
    <t>กำไร(ขาดทุน)สุทธิก่อนภาษีเงินได้</t>
  </si>
  <si>
    <t>(ค่าใช้จ่าย)ผลประโยชน์ภาษีเงินได้</t>
  </si>
  <si>
    <t>กำไร(ขาดทุน)สุทธิสำหรับงวด</t>
  </si>
  <si>
    <t>กำไร(ขาดทุน)เบ็ดเสร็จรวมสำหรับงวด</t>
  </si>
  <si>
    <t xml:space="preserve">   ส่วนที่เป็นของส่วนได้เสียที่ไม่มีอำนาจควบคุม</t>
  </si>
  <si>
    <t xml:space="preserve">กำไร(ขาดทุน)ต่อหุ้น </t>
  </si>
  <si>
    <t>กำไร(ขาดทุน)ต่อหุ้นขั้นพื้นฐาน (บาท)</t>
  </si>
  <si>
    <t>กำไรขั้นต้น</t>
  </si>
  <si>
    <t>การเปลี่ยนแปลงในส่วนของเจ้าของสำหรับงวด</t>
  </si>
  <si>
    <t>กำไรเบ็ดเสร็จรวมสำหรับงวด</t>
  </si>
  <si>
    <t>(กำไร)สุทธิจากการจำหน่ายสินทรัพย์ที่มีไว้เพื่อให้เช่า</t>
  </si>
  <si>
    <t>ขาดทุนจากการตัดจำหน่ายสินทรัพย์ที่มีไว้เพื่อให้เช่า</t>
  </si>
  <si>
    <t>(กำไร)จากการตัดจำหน่ายสินทรัพย์สิทธิการใช้</t>
  </si>
  <si>
    <t>กระแสเงินสดก่อนการเปลี่ยนแปลงของเงินทุนหมุนเวียน</t>
  </si>
  <si>
    <t>เงินสดสุทธิได้มาจาก(ใช้ไปใน)กิจกรรมดำเนินงาน</t>
  </si>
  <si>
    <t>เงินสดจ่ายเพื่อให้กู้ยืมระยะสั้นแก่บริษัทย่อย</t>
  </si>
  <si>
    <t>เงินสดจ่ายซื้อที่ดิน อาคารและอุปกรณ์</t>
  </si>
  <si>
    <t>เงินสดสุทธิ(ใช้ไปใน)ได้มาจากกิจกรรมลงทุน</t>
  </si>
  <si>
    <t>เงินสดจ่ายชำระเงินกู้ยืมระยะสั้นจากธนาคาร</t>
  </si>
  <si>
    <t>เงินสดรับจากเงินกู้ยืมระยะสั้นจากธนาคาร</t>
  </si>
  <si>
    <t>เงินสดรับจากเงินกู้ยืมระยะยาวจากธนาคาร</t>
  </si>
  <si>
    <t>เงินสดจ่ายชำระเงินกู้ยืมระยะยาวจากธนาคาร</t>
  </si>
  <si>
    <t>เงินสดจ่ายชำระหนี้สินตามสัญญาเช่าการเงิน</t>
  </si>
  <si>
    <t>(กลับรายการ)ค่าเผื่อขาดทุนที่คาดว่าจะเกิดขึ้น</t>
  </si>
  <si>
    <t xml:space="preserve">   ของลูกหนี้การค้า</t>
  </si>
  <si>
    <t xml:space="preserve">(กลับรายการ)ค่าเผื่อภาษีเงินได้ถูกหัก </t>
  </si>
  <si>
    <t xml:space="preserve">   ณ ที่จ่าย ที่คาดว่าจะไม่ได้รับคืน</t>
  </si>
  <si>
    <t>เงินสดรับชำระคืนเงินให้กู้ยืมระยะสั้น</t>
  </si>
  <si>
    <t>จากบริษัทย่อย</t>
  </si>
  <si>
    <t>เงินสดรับจากการจำหน่ายสินทรัพย์</t>
  </si>
  <si>
    <t>ที่มีไว้เพื่อให้เช่า</t>
  </si>
  <si>
    <t>ดอกเบี้ยรับจากเงินให้กู้ยืมระยะสั้น</t>
  </si>
  <si>
    <t>แก่บริษัทย่อย</t>
  </si>
  <si>
    <t>เงินสดจ่ายชำระหนี้สินภายใต้สัญญาเช่า</t>
  </si>
  <si>
    <t>สินทรัพย์สิทธิการใช้</t>
  </si>
  <si>
    <t>การเพิ่มขึ้นของสินทรัพย์สิทธิการใช้และ</t>
  </si>
  <si>
    <t>หนี้สินจากสิทธิการใช้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</si>
  <si>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</si>
  <si>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การแบ่งปันกำไร(ขาดทุน)เบ็ดเสร็จรวม</t>
  </si>
  <si>
    <t>เงินสด(ลดลง)สุทธิ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</si>
</sst>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$&quot;#,##0_);\(&quot;$&quot;#,##0\)"/>
    <numFmt numFmtId="165" formatCode="_(* #,##0.00_);_(* \(#,##0.00\);_(* &quot;-&quot;??_);_(@_)"/>
    <numFmt numFmtId="166" formatCode="_-* #,##0_-;\-* #,##0_-;_-* &quot;-&quot;??_-;_-@_-"/>
    <numFmt numFmtId="167" formatCode="#,##0;\(#,##0\);&quot;-&quot;;@"/>
    <numFmt numFmtId="168" formatCode="#,##0;\(#,##0\)"/>
    <numFmt numFmtId="169" formatCode="#,##0;\(#,##0\);\-"/>
    <numFmt numFmtId="170" formatCode="#,##0.0000;\(#,##0.0000\);\-"/>
  </numFmts>
  <fonts count="1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AngsanaUPC"/>
      <family val="1"/>
    </font>
    <font>
      <b/>
      <sz val="14"/>
      <name val="Browallia New"/>
      <family val="2"/>
    </font>
    <font>
      <sz val="14"/>
      <name val="Browallia New"/>
      <family val="2"/>
    </font>
    <font>
      <b/>
      <u/>
      <sz val="14"/>
      <name val="Browallia New"/>
      <family val="2"/>
    </font>
    <font>
      <u/>
      <sz val="14"/>
      <name val="Browallia New"/>
      <family val="2"/>
    </font>
    <font>
      <sz val="14"/>
      <color indexed="8"/>
      <name val="Browallia New"/>
      <family val="2"/>
    </font>
    <font>
      <sz val="12"/>
      <name val="Browallia New"/>
      <family val="2"/>
    </font>
    <font>
      <b/>
      <sz val="12"/>
      <name val="Browallia New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sz val="14"/>
      <color theme="1"/>
      <name val="Browallia New"/>
      <family val="2"/>
    </font>
    <font>
      <b/>
      <sz val="14"/>
      <color theme="1"/>
      <name val="Browallia New"/>
      <family val="2"/>
    </font>
    <font>
      <u/>
      <sz val="14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3" fillId="0" borderId="0"/>
    <xf numFmtId="0" fontId="14" fillId="0" borderId="0"/>
    <xf numFmtId="0" fontId="2" fillId="0" borderId="0"/>
    <xf numFmtId="0" fontId="1" fillId="0" borderId="0"/>
    <xf numFmtId="165" fontId="4" fillId="0" borderId="0" applyFont="0" applyFill="0" applyBorder="0" applyAlignment="0" applyProtection="0"/>
    <xf numFmtId="0" fontId="4" fillId="0" borderId="0"/>
  </cellStyleXfs>
  <cellXfs count="266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1" xfId="0" quotePrefix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Continuous" vertical="center"/>
    </xf>
    <xf numFmtId="0" fontId="5" fillId="0" borderId="0" xfId="0" quotePrefix="1" applyFont="1" applyFill="1" applyBorder="1" applyAlignment="1">
      <alignment vertical="center"/>
    </xf>
    <xf numFmtId="0" fontId="5" fillId="0" borderId="0" xfId="0" quotePrefix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26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26" applyFont="1" applyFill="1" applyBorder="1" applyAlignment="1">
      <alignment horizontal="right" vertical="center" wrapText="1"/>
    </xf>
    <xf numFmtId="0" fontId="5" fillId="0" borderId="0" xfId="26" applyFont="1" applyFill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26" applyFont="1" applyFill="1" applyBorder="1" applyAlignment="1">
      <alignment horizontal="right" vertical="center" wrapText="1"/>
    </xf>
    <xf numFmtId="167" fontId="6" fillId="0" borderId="0" xfId="2" applyNumberFormat="1" applyFont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24" applyFont="1" applyFill="1" applyAlignment="1">
      <alignment vertical="center"/>
    </xf>
    <xf numFmtId="0" fontId="6" fillId="0" borderId="0" xfId="24" applyFont="1" applyFill="1" applyAlignment="1">
      <alignment horizontal="left" vertical="center"/>
    </xf>
    <xf numFmtId="167" fontId="6" fillId="0" borderId="1" xfId="2" applyNumberFormat="1" applyFont="1" applyBorder="1" applyAlignment="1">
      <alignment horizontal="right" vertical="center" wrapText="1"/>
    </xf>
    <xf numFmtId="167" fontId="6" fillId="0" borderId="0" xfId="2" applyNumberFormat="1" applyFont="1" applyAlignment="1">
      <alignment horizontal="justify" vertical="center" wrapText="1"/>
    </xf>
    <xf numFmtId="167" fontId="6" fillId="0" borderId="0" xfId="2" applyNumberFormat="1" applyFont="1" applyBorder="1" applyAlignment="1">
      <alignment horizontal="right" vertical="center" wrapText="1"/>
    </xf>
    <xf numFmtId="167" fontId="6" fillId="0" borderId="2" xfId="2" applyNumberFormat="1" applyFont="1" applyBorder="1" applyAlignment="1">
      <alignment horizontal="right" vertical="center" wrapText="1"/>
    </xf>
    <xf numFmtId="0" fontId="6" fillId="0" borderId="0" xfId="24" applyFont="1" applyFill="1" applyAlignment="1">
      <alignment horizontal="center" vertical="center"/>
    </xf>
    <xf numFmtId="43" fontId="6" fillId="0" borderId="0" xfId="1" applyFont="1" applyAlignment="1">
      <alignment vertical="center"/>
    </xf>
    <xf numFmtId="0" fontId="5" fillId="0" borderId="1" xfId="0" quotePrefix="1" applyFont="1" applyFill="1" applyBorder="1" applyAlignment="1">
      <alignment vertical="center"/>
    </xf>
    <xf numFmtId="167" fontId="6" fillId="0" borderId="0" xfId="2" applyNumberFormat="1" applyFont="1" applyAlignment="1">
      <alignment vertical="center"/>
    </xf>
    <xf numFmtId="0" fontId="6" fillId="0" borderId="0" xfId="0" applyNumberFormat="1" applyFont="1" applyFill="1" applyAlignment="1">
      <alignment horizontal="center" vertical="center"/>
    </xf>
    <xf numFmtId="0" fontId="6" fillId="0" borderId="0" xfId="22" applyNumberFormat="1" applyFont="1" applyAlignment="1">
      <alignment horizontal="center" vertical="center"/>
    </xf>
    <xf numFmtId="167" fontId="6" fillId="0" borderId="0" xfId="13" applyNumberFormat="1" applyFont="1" applyAlignment="1">
      <alignment horizontal="right" vertical="center" wrapText="1"/>
    </xf>
    <xf numFmtId="167" fontId="6" fillId="0" borderId="0" xfId="10" applyNumberFormat="1" applyFont="1" applyFill="1" applyAlignment="1">
      <alignment vertical="center"/>
    </xf>
    <xf numFmtId="0" fontId="6" fillId="0" borderId="0" xfId="0" applyFont="1" applyAlignment="1">
      <alignment horizontal="justify" vertical="center"/>
    </xf>
    <xf numFmtId="49" fontId="6" fillId="0" borderId="0" xfId="24" applyNumberFormat="1" applyFont="1" applyFill="1" applyAlignment="1">
      <alignment vertical="center"/>
    </xf>
    <xf numFmtId="0" fontId="6" fillId="0" borderId="0" xfId="22" applyNumberFormat="1" applyFont="1" applyAlignment="1">
      <alignment vertical="center"/>
    </xf>
    <xf numFmtId="166" fontId="6" fillId="0" borderId="0" xfId="1" applyNumberFormat="1" applyFont="1" applyBorder="1" applyAlignment="1">
      <alignment horizontal="right" vertical="center" wrapText="1"/>
    </xf>
    <xf numFmtId="166" fontId="6" fillId="0" borderId="0" xfId="1" applyNumberFormat="1" applyFont="1" applyAlignment="1">
      <alignment vertical="center"/>
    </xf>
    <xf numFmtId="166" fontId="6" fillId="0" borderId="0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22" applyNumberFormat="1" applyFont="1" applyBorder="1" applyAlignment="1">
      <alignment horizontal="center" vertical="center"/>
    </xf>
    <xf numFmtId="167" fontId="6" fillId="0" borderId="0" xfId="2" applyNumberFormat="1" applyFont="1" applyFill="1" applyBorder="1" applyAlignment="1">
      <alignment horizontal="right" vertical="center"/>
    </xf>
    <xf numFmtId="167" fontId="6" fillId="0" borderId="0" xfId="2" applyNumberFormat="1" applyFont="1" applyBorder="1" applyAlignment="1">
      <alignment horizontal="right" vertical="center"/>
    </xf>
    <xf numFmtId="167" fontId="6" fillId="0" borderId="0" xfId="10" applyNumberFormat="1" applyFont="1" applyAlignment="1">
      <alignment horizontal="right" vertical="center" wrapText="1"/>
    </xf>
    <xf numFmtId="0" fontId="5" fillId="0" borderId="0" xfId="22" applyNumberFormat="1" applyFont="1" applyBorder="1" applyAlignment="1">
      <alignment horizontal="center" vertical="center"/>
    </xf>
    <xf numFmtId="0" fontId="7" fillId="0" borderId="0" xfId="22" applyNumberFormat="1" applyFont="1" applyAlignment="1">
      <alignment horizontal="center" vertical="center"/>
    </xf>
    <xf numFmtId="167" fontId="5" fillId="0" borderId="0" xfId="2" quotePrefix="1" applyNumberFormat="1" applyFont="1" applyBorder="1" applyAlignment="1">
      <alignment horizontal="right" vertical="center"/>
    </xf>
    <xf numFmtId="167" fontId="5" fillId="0" borderId="0" xfId="2" quotePrefix="1" applyNumberFormat="1" applyFont="1" applyFill="1" applyBorder="1" applyAlignment="1">
      <alignment horizontal="right" vertical="center"/>
    </xf>
    <xf numFmtId="167" fontId="5" fillId="0" borderId="0" xfId="22" applyNumberFormat="1" applyFont="1" applyFill="1" applyBorder="1" applyAlignment="1">
      <alignment vertical="center"/>
    </xf>
    <xf numFmtId="167" fontId="6" fillId="0" borderId="0" xfId="22" applyNumberFormat="1" applyFont="1" applyAlignment="1">
      <alignment vertical="center"/>
    </xf>
    <xf numFmtId="0" fontId="6" fillId="0" borderId="0" xfId="22" applyNumberFormat="1" applyFont="1" applyBorder="1" applyAlignment="1">
      <alignment vertical="center"/>
    </xf>
    <xf numFmtId="167" fontId="6" fillId="0" borderId="0" xfId="10" applyNumberFormat="1" applyFont="1" applyAlignment="1">
      <alignment vertical="center"/>
    </xf>
    <xf numFmtId="167" fontId="6" fillId="0" borderId="1" xfId="10" applyNumberFormat="1" applyFont="1" applyFill="1" applyBorder="1" applyAlignment="1">
      <alignment vertical="center"/>
    </xf>
    <xf numFmtId="167" fontId="6" fillId="0" borderId="1" xfId="10" applyNumberFormat="1" applyFont="1" applyBorder="1" applyAlignment="1">
      <alignment vertical="center"/>
    </xf>
    <xf numFmtId="167" fontId="6" fillId="0" borderId="1" xfId="13" applyNumberFormat="1" applyFont="1" applyBorder="1" applyAlignment="1">
      <alignment vertical="center"/>
    </xf>
    <xf numFmtId="167" fontId="6" fillId="0" borderId="1" xfId="10" applyNumberFormat="1" applyFont="1" applyBorder="1" applyAlignment="1">
      <alignment horizontal="right" vertical="center" wrapText="1"/>
    </xf>
    <xf numFmtId="166" fontId="6" fillId="0" borderId="0" xfId="1" applyNumberFormat="1" applyFont="1" applyFill="1" applyAlignment="1">
      <alignment vertical="center"/>
    </xf>
    <xf numFmtId="166" fontId="6" fillId="0" borderId="0" xfId="0" applyNumberFormat="1" applyFont="1" applyAlignment="1">
      <alignment vertical="center"/>
    </xf>
    <xf numFmtId="166" fontId="6" fillId="0" borderId="0" xfId="0" applyNumberFormat="1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26" applyFont="1" applyAlignment="1">
      <alignment horizontal="right" vertical="center" wrapText="1"/>
    </xf>
    <xf numFmtId="167" fontId="6" fillId="0" borderId="0" xfId="10" applyNumberFormat="1" applyFont="1" applyFill="1" applyAlignment="1">
      <alignment horizontal="right" vertical="center"/>
    </xf>
    <xf numFmtId="167" fontId="6" fillId="0" borderId="0" xfId="10" applyNumberFormat="1" applyFont="1" applyFill="1" applyBorder="1" applyAlignment="1">
      <alignment horizontal="right" vertical="center"/>
    </xf>
    <xf numFmtId="167" fontId="6" fillId="0" borderId="0" xfId="2" applyNumberFormat="1" applyFont="1" applyFill="1" applyAlignment="1">
      <alignment horizontal="right" vertical="center" wrapText="1"/>
    </xf>
    <xf numFmtId="167" fontId="6" fillId="0" borderId="1" xfId="10" applyNumberFormat="1" applyFont="1" applyFill="1" applyBorder="1" applyAlignment="1">
      <alignment horizontal="right" vertical="center"/>
    </xf>
    <xf numFmtId="167" fontId="6" fillId="0" borderId="0" xfId="2" applyNumberFormat="1" applyFont="1" applyFill="1" applyBorder="1" applyAlignment="1">
      <alignment horizontal="right" vertical="center" wrapText="1"/>
    </xf>
    <xf numFmtId="167" fontId="6" fillId="0" borderId="1" xfId="2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66" fontId="6" fillId="0" borderId="0" xfId="1" applyNumberFormat="1" applyFont="1" applyBorder="1" applyAlignment="1">
      <alignment vertical="center"/>
    </xf>
    <xf numFmtId="166" fontId="6" fillId="0" borderId="0" xfId="1" applyNumberFormat="1" applyFont="1" applyFill="1" applyBorder="1" applyAlignment="1">
      <alignment vertical="center"/>
    </xf>
    <xf numFmtId="166" fontId="6" fillId="0" borderId="1" xfId="1" applyNumberFormat="1" applyFont="1" applyBorder="1" applyAlignment="1">
      <alignment horizontal="right" vertical="center" wrapText="1"/>
    </xf>
    <xf numFmtId="0" fontId="5" fillId="0" borderId="0" xfId="24" applyFont="1" applyAlignment="1">
      <alignment horizontal="left" vertical="center"/>
    </xf>
    <xf numFmtId="167" fontId="6" fillId="0" borderId="1" xfId="10" applyNumberFormat="1" applyFont="1" applyBorder="1" applyAlignment="1">
      <alignment horizontal="right" vertical="center"/>
    </xf>
    <xf numFmtId="167" fontId="6" fillId="0" borderId="0" xfId="1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167" fontId="6" fillId="0" borderId="0" xfId="1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67" fontId="6" fillId="0" borderId="0" xfId="2" applyNumberFormat="1" applyFont="1" applyFill="1" applyAlignment="1">
      <alignment vertical="center"/>
    </xf>
    <xf numFmtId="0" fontId="6" fillId="0" borderId="0" xfId="24" applyFont="1" applyAlignment="1">
      <alignment horizontal="left" vertical="center"/>
    </xf>
    <xf numFmtId="166" fontId="6" fillId="0" borderId="0" xfId="1" applyNumberFormat="1" applyFont="1" applyAlignment="1">
      <alignment horizontal="right" vertical="center" wrapText="1"/>
    </xf>
    <xf numFmtId="166" fontId="6" fillId="0" borderId="0" xfId="1" applyNumberFormat="1" applyFont="1" applyFill="1" applyAlignment="1">
      <alignment horizontal="right" vertical="center" wrapText="1"/>
    </xf>
    <xf numFmtId="167" fontId="6" fillId="0" borderId="0" xfId="2" applyNumberFormat="1" applyFont="1" applyFill="1" applyBorder="1" applyAlignment="1">
      <alignment vertical="center"/>
    </xf>
    <xf numFmtId="167" fontId="6" fillId="0" borderId="2" xfId="1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168" fontId="6" fillId="0" borderId="0" xfId="1" applyNumberFormat="1" applyFont="1" applyBorder="1" applyAlignment="1">
      <alignment vertical="center"/>
    </xf>
    <xf numFmtId="167" fontId="15" fillId="0" borderId="0" xfId="2" applyNumberFormat="1" applyFont="1" applyFill="1" applyBorder="1" applyAlignment="1">
      <alignment horizontal="right" vertical="center"/>
    </xf>
    <xf numFmtId="167" fontId="15" fillId="0" borderId="0" xfId="1" applyNumberFormat="1" applyFont="1" applyFill="1" applyAlignment="1">
      <alignment horizontal="right" vertical="top" wrapText="1"/>
    </xf>
    <xf numFmtId="167" fontId="6" fillId="0" borderId="1" xfId="2" applyNumberFormat="1" applyFont="1" applyFill="1" applyBorder="1" applyAlignment="1">
      <alignment horizontal="right" vertical="center"/>
    </xf>
    <xf numFmtId="167" fontId="15" fillId="0" borderId="1" xfId="2" applyNumberFormat="1" applyFont="1" applyFill="1" applyBorder="1" applyAlignment="1">
      <alignment horizontal="right" vertical="center"/>
    </xf>
    <xf numFmtId="167" fontId="15" fillId="0" borderId="0" xfId="1" applyNumberFormat="1" applyFont="1" applyFill="1" applyAlignment="1">
      <alignment vertical="top"/>
    </xf>
    <xf numFmtId="168" fontId="6" fillId="0" borderId="2" xfId="1" applyNumberFormat="1" applyFont="1" applyBorder="1" applyAlignment="1">
      <alignment vertical="center"/>
    </xf>
    <xf numFmtId="167" fontId="5" fillId="0" borderId="0" xfId="1" applyNumberFormat="1" applyFont="1" applyBorder="1" applyAlignment="1">
      <alignment horizontal="right" vertical="center"/>
    </xf>
    <xf numFmtId="167" fontId="5" fillId="0" borderId="0" xfId="1" applyNumberFormat="1" applyFont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170" fontId="6" fillId="0" borderId="0" xfId="1" applyNumberFormat="1" applyFont="1" applyFill="1" applyAlignment="1">
      <alignment horizontal="right" vertical="top"/>
    </xf>
    <xf numFmtId="170" fontId="6" fillId="0" borderId="0" xfId="1" applyNumberFormat="1" applyFont="1" applyFill="1" applyAlignment="1">
      <alignment horizontal="right" vertical="center"/>
    </xf>
    <xf numFmtId="170" fontId="6" fillId="0" borderId="0" xfId="1" applyNumberFormat="1" applyFont="1" applyFill="1" applyAlignment="1">
      <alignment vertical="top"/>
    </xf>
    <xf numFmtId="0" fontId="6" fillId="0" borderId="1" xfId="0" applyFont="1" applyBorder="1" applyAlignment="1">
      <alignment horizontal="justify" vertical="center" wrapText="1"/>
    </xf>
    <xf numFmtId="168" fontId="6" fillId="0" borderId="1" xfId="1" applyNumberFormat="1" applyFont="1" applyBorder="1" applyAlignment="1">
      <alignment vertical="center"/>
    </xf>
    <xf numFmtId="166" fontId="6" fillId="0" borderId="1" xfId="1" applyNumberFormat="1" applyFont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26" applyFont="1" applyAlignment="1">
      <alignment vertical="center"/>
    </xf>
    <xf numFmtId="0" fontId="15" fillId="0" borderId="0" xfId="26" applyFont="1" applyAlignment="1">
      <alignment vertical="center"/>
    </xf>
    <xf numFmtId="0" fontId="15" fillId="0" borderId="0" xfId="26" applyFont="1" applyAlignment="1">
      <alignment horizontal="center" vertical="center"/>
    </xf>
    <xf numFmtId="168" fontId="16" fillId="0" borderId="0" xfId="26" quotePrefix="1" applyNumberFormat="1" applyFont="1" applyAlignment="1">
      <alignment horizontal="left" vertical="center"/>
    </xf>
    <xf numFmtId="168" fontId="16" fillId="0" borderId="1" xfId="26" quotePrefix="1" applyNumberFormat="1" applyFont="1" applyBorder="1" applyAlignment="1">
      <alignment horizontal="left" vertical="center"/>
    </xf>
    <xf numFmtId="0" fontId="15" fillId="0" borderId="1" xfId="26" applyFont="1" applyBorder="1" applyAlignment="1">
      <alignment vertical="center"/>
    </xf>
    <xf numFmtId="0" fontId="16" fillId="0" borderId="0" xfId="26" quotePrefix="1" applyFont="1" applyAlignment="1">
      <alignment vertical="center"/>
    </xf>
    <xf numFmtId="168" fontId="15" fillId="0" borderId="0" xfId="26" applyNumberFormat="1" applyFont="1" applyAlignment="1">
      <alignment horizontal="left" vertical="center"/>
    </xf>
    <xf numFmtId="168" fontId="15" fillId="0" borderId="0" xfId="7" applyNumberFormat="1" applyFont="1" applyFill="1" applyBorder="1" applyAlignment="1">
      <alignment vertical="center"/>
    </xf>
    <xf numFmtId="0" fontId="16" fillId="0" borderId="1" xfId="26" quotePrefix="1" applyFont="1" applyBorder="1" applyAlignment="1">
      <alignment vertical="center"/>
    </xf>
    <xf numFmtId="0" fontId="16" fillId="0" borderId="0" xfId="0" applyFont="1" applyAlignment="1">
      <alignment vertical="center"/>
    </xf>
    <xf numFmtId="168" fontId="16" fillId="0" borderId="0" xfId="0" applyNumberFormat="1" applyFont="1" applyAlignment="1">
      <alignment horizontal="left" vertical="center"/>
    </xf>
    <xf numFmtId="168" fontId="16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168" fontId="15" fillId="0" borderId="1" xfId="0" applyNumberFormat="1" applyFont="1" applyBorder="1" applyAlignment="1">
      <alignment horizontal="center" vertical="center"/>
    </xf>
    <xf numFmtId="168" fontId="15" fillId="0" borderId="1" xfId="0" applyNumberFormat="1" applyFont="1" applyBorder="1" applyAlignment="1">
      <alignment horizontal="centerContinuous" vertical="center"/>
    </xf>
    <xf numFmtId="168" fontId="15" fillId="0" borderId="1" xfId="2" applyNumberFormat="1" applyFont="1" applyFill="1" applyBorder="1" applyAlignment="1">
      <alignment horizontal="right" vertical="center"/>
    </xf>
    <xf numFmtId="168" fontId="15" fillId="0" borderId="1" xfId="2" applyNumberFormat="1" applyFont="1" applyFill="1" applyBorder="1" applyAlignment="1">
      <alignment horizontal="centerContinuous" vertical="center"/>
    </xf>
    <xf numFmtId="168" fontId="16" fillId="0" borderId="1" xfId="2" applyNumberFormat="1" applyFont="1" applyFill="1" applyBorder="1" applyAlignment="1">
      <alignment horizontal="right" vertical="center"/>
    </xf>
    <xf numFmtId="168" fontId="15" fillId="0" borderId="0" xfId="0" applyNumberFormat="1" applyFont="1" applyAlignment="1">
      <alignment vertical="center"/>
    </xf>
    <xf numFmtId="168" fontId="16" fillId="0" borderId="0" xfId="0" applyNumberFormat="1" applyFont="1" applyAlignment="1">
      <alignment horizontal="center" vertical="center"/>
    </xf>
    <xf numFmtId="168" fontId="16" fillId="0" borderId="0" xfId="2" applyNumberFormat="1" applyFont="1" applyFill="1" applyBorder="1" applyAlignment="1">
      <alignment horizontal="right" vertical="center"/>
    </xf>
    <xf numFmtId="168" fontId="16" fillId="0" borderId="0" xfId="2" quotePrefix="1" applyNumberFormat="1" applyFont="1" applyFill="1" applyBorder="1" applyAlignment="1">
      <alignment horizontal="right" vertical="center"/>
    </xf>
    <xf numFmtId="168" fontId="16" fillId="0" borderId="0" xfId="0" applyNumberFormat="1" applyFont="1" applyAlignment="1">
      <alignment horizontal="right" vertical="center"/>
    </xf>
    <xf numFmtId="168" fontId="16" fillId="0" borderId="1" xfId="0" applyNumberFormat="1" applyFont="1" applyBorder="1" applyAlignment="1">
      <alignment horizontal="right" vertical="center"/>
    </xf>
    <xf numFmtId="168" fontId="16" fillId="0" borderId="0" xfId="0" quotePrefix="1" applyNumberFormat="1" applyFont="1" applyAlignment="1">
      <alignment horizontal="left" vertical="center"/>
    </xf>
    <xf numFmtId="168" fontId="15" fillId="0" borderId="0" xfId="2" applyNumberFormat="1" applyFont="1" applyFill="1" applyBorder="1" applyAlignment="1">
      <alignment horizontal="right" vertical="center"/>
    </xf>
    <xf numFmtId="169" fontId="15" fillId="0" borderId="0" xfId="2" applyNumberFormat="1" applyFont="1" applyFill="1" applyBorder="1" applyAlignment="1">
      <alignment horizontal="right" vertical="center"/>
    </xf>
    <xf numFmtId="168" fontId="16" fillId="0" borderId="0" xfId="0" applyNumberFormat="1" applyFont="1" applyAlignment="1">
      <alignment vertical="center"/>
    </xf>
    <xf numFmtId="168" fontId="16" fillId="0" borderId="0" xfId="27" applyNumberFormat="1" applyFont="1" applyAlignment="1">
      <alignment vertical="center"/>
    </xf>
    <xf numFmtId="167" fontId="15" fillId="0" borderId="1" xfId="2" applyNumberFormat="1" applyFont="1" applyBorder="1" applyAlignment="1">
      <alignment horizontal="right" vertical="center"/>
    </xf>
    <xf numFmtId="167" fontId="15" fillId="0" borderId="0" xfId="19" applyNumberFormat="1" applyFont="1" applyBorder="1" applyAlignment="1">
      <alignment horizontal="right" vertical="center"/>
    </xf>
    <xf numFmtId="168" fontId="15" fillId="0" borderId="2" xfId="2" applyNumberFormat="1" applyFont="1" applyFill="1" applyBorder="1" applyAlignment="1">
      <alignment horizontal="right" vertical="center"/>
    </xf>
    <xf numFmtId="167" fontId="15" fillId="0" borderId="2" xfId="2" applyNumberFormat="1" applyFont="1" applyFill="1" applyBorder="1" applyAlignment="1">
      <alignment horizontal="right" vertical="center"/>
    </xf>
    <xf numFmtId="168" fontId="15" fillId="0" borderId="0" xfId="0" applyNumberFormat="1" applyFont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8" fontId="15" fillId="0" borderId="1" xfId="0" applyNumberFormat="1" applyFont="1" applyBorder="1" applyAlignment="1">
      <alignment horizontal="right" vertical="center"/>
    </xf>
    <xf numFmtId="168" fontId="15" fillId="0" borderId="1" xfId="0" applyNumberFormat="1" applyFont="1" applyBorder="1" applyAlignment="1">
      <alignment vertical="center"/>
    </xf>
    <xf numFmtId="168" fontId="15" fillId="0" borderId="0" xfId="0" applyNumberFormat="1" applyFont="1" applyAlignment="1">
      <alignment horizontal="centerContinuous" vertical="center"/>
    </xf>
    <xf numFmtId="167" fontId="15" fillId="0" borderId="0" xfId="2" applyNumberFormat="1" applyFont="1" applyBorder="1" applyAlignment="1">
      <alignment horizontal="right" vertical="center"/>
    </xf>
    <xf numFmtId="168" fontId="15" fillId="0" borderId="0" xfId="0" applyNumberFormat="1" applyFont="1" applyAlignment="1">
      <alignment horizontal="left" vertical="center"/>
    </xf>
    <xf numFmtId="168" fontId="15" fillId="0" borderId="0" xfId="27" applyNumberFormat="1" applyFont="1" applyAlignment="1">
      <alignment horizontal="left" vertical="center"/>
    </xf>
    <xf numFmtId="0" fontId="15" fillId="0" borderId="1" xfId="26" applyFont="1" applyBorder="1" applyAlignment="1">
      <alignment horizontal="center" vertical="center"/>
    </xf>
    <xf numFmtId="167" fontId="6" fillId="0" borderId="0" xfId="1" applyNumberFormat="1" applyFont="1" applyFill="1" applyAlignment="1">
      <alignment horizontal="right" vertical="top" wrapText="1"/>
    </xf>
    <xf numFmtId="167" fontId="6" fillId="0" borderId="0" xfId="1" applyNumberFormat="1" applyFont="1" applyFill="1" applyBorder="1" applyAlignment="1">
      <alignment horizontal="right" vertical="top" wrapText="1"/>
    </xf>
    <xf numFmtId="167" fontId="6" fillId="0" borderId="1" xfId="1" applyNumberFormat="1" applyFont="1" applyFill="1" applyBorder="1" applyAlignment="1">
      <alignment horizontal="right" vertical="top" wrapText="1"/>
    </xf>
    <xf numFmtId="167" fontId="6" fillId="0" borderId="0" xfId="1" applyNumberFormat="1" applyFont="1" applyFill="1" applyAlignment="1">
      <alignment vertical="top"/>
    </xf>
    <xf numFmtId="167" fontId="6" fillId="0" borderId="0" xfId="1" applyNumberFormat="1" applyFont="1" applyFill="1" applyBorder="1" applyAlignment="1">
      <alignment vertical="top"/>
    </xf>
    <xf numFmtId="167" fontId="6" fillId="0" borderId="1" xfId="2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justify" vertical="center" wrapText="1"/>
    </xf>
    <xf numFmtId="0" fontId="16" fillId="0" borderId="1" xfId="26" applyFont="1" applyBorder="1" applyAlignment="1">
      <alignment horizontal="right" vertical="center" wrapText="1"/>
    </xf>
    <xf numFmtId="0" fontId="16" fillId="0" borderId="0" xfId="26" applyFont="1" applyAlignment="1">
      <alignment horizontal="right" vertical="center" wrapText="1"/>
    </xf>
    <xf numFmtId="167" fontId="15" fillId="0" borderId="0" xfId="3" applyNumberFormat="1" applyFont="1" applyFill="1" applyBorder="1" applyAlignment="1">
      <alignment horizontal="right" vertical="center"/>
    </xf>
    <xf numFmtId="169" fontId="15" fillId="0" borderId="0" xfId="10" applyNumberFormat="1" applyFont="1" applyFill="1" applyAlignment="1">
      <alignment horizontal="right" vertical="center" wrapText="1"/>
    </xf>
    <xf numFmtId="3" fontId="15" fillId="0" borderId="0" xfId="0" applyNumberFormat="1" applyFont="1" applyAlignment="1">
      <alignment vertical="center"/>
    </xf>
    <xf numFmtId="167" fontId="15" fillId="0" borderId="1" xfId="3" applyNumberFormat="1" applyFont="1" applyFill="1" applyBorder="1" applyAlignment="1">
      <alignment horizontal="right" vertical="center"/>
    </xf>
    <xf numFmtId="169" fontId="15" fillId="0" borderId="1" xfId="2" applyNumberFormat="1" applyFont="1" applyFill="1" applyBorder="1" applyAlignment="1">
      <alignment horizontal="right" vertical="center"/>
    </xf>
    <xf numFmtId="169" fontId="15" fillId="0" borderId="0" xfId="10" applyNumberFormat="1" applyFont="1" applyFill="1" applyBorder="1" applyAlignment="1">
      <alignment horizontal="right" vertical="center" wrapText="1"/>
    </xf>
    <xf numFmtId="167" fontId="15" fillId="0" borderId="0" xfId="13" applyNumberFormat="1" applyFont="1" applyAlignment="1">
      <alignment horizontal="right" vertical="center" wrapText="1"/>
    </xf>
    <xf numFmtId="167" fontId="15" fillId="0" borderId="0" xfId="10" applyNumberFormat="1" applyFont="1" applyFill="1" applyAlignment="1">
      <alignment horizontal="right" vertical="center" wrapText="1"/>
    </xf>
    <xf numFmtId="167" fontId="15" fillId="0" borderId="0" xfId="10" applyNumberFormat="1" applyFont="1" applyFill="1" applyAlignment="1">
      <alignment vertical="center"/>
    </xf>
    <xf numFmtId="167" fontId="15" fillId="0" borderId="1" xfId="13" applyNumberFormat="1" applyFont="1" applyBorder="1" applyAlignment="1">
      <alignment horizontal="right" vertical="center" wrapText="1"/>
    </xf>
    <xf numFmtId="167" fontId="15" fillId="0" borderId="1" xfId="10" applyNumberFormat="1" applyFont="1" applyFill="1" applyBorder="1" applyAlignment="1">
      <alignment horizontal="right" vertical="center" wrapText="1"/>
    </xf>
    <xf numFmtId="167" fontId="15" fillId="0" borderId="0" xfId="10" applyNumberFormat="1" applyFont="1" applyFill="1" applyBorder="1" applyAlignment="1">
      <alignment horizontal="right" vertical="center" wrapText="1"/>
    </xf>
    <xf numFmtId="167" fontId="15" fillId="0" borderId="0" xfId="10" applyNumberFormat="1" applyFont="1" applyAlignment="1">
      <alignment horizontal="right" vertical="center" wrapText="1"/>
    </xf>
    <xf numFmtId="167" fontId="15" fillId="0" borderId="1" xfId="2" applyNumberFormat="1" applyFont="1" applyBorder="1" applyAlignment="1">
      <alignment horizontal="right" vertical="center" wrapText="1"/>
    </xf>
    <xf numFmtId="167" fontId="15" fillId="0" borderId="1" xfId="10" applyNumberFormat="1" applyFont="1" applyFill="1" applyBorder="1" applyAlignment="1">
      <alignment vertical="center"/>
    </xf>
    <xf numFmtId="167" fontId="6" fillId="0" borderId="1" xfId="13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justify" vertical="center" wrapText="1"/>
    </xf>
    <xf numFmtId="166" fontId="10" fillId="0" borderId="0" xfId="1" applyNumberFormat="1" applyFont="1" applyBorder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167" fontId="11" fillId="0" borderId="0" xfId="1" applyNumberFormat="1" applyFont="1" applyBorder="1" applyAlignment="1">
      <alignment horizontal="right" vertical="center"/>
    </xf>
    <xf numFmtId="167" fontId="11" fillId="0" borderId="0" xfId="1" applyNumberFormat="1" applyFont="1" applyBorder="1" applyAlignment="1">
      <alignment vertical="center"/>
    </xf>
    <xf numFmtId="167" fontId="11" fillId="0" borderId="0" xfId="1" applyNumberFormat="1" applyFont="1" applyFill="1" applyBorder="1" applyAlignment="1">
      <alignment vertical="center"/>
    </xf>
    <xf numFmtId="0" fontId="15" fillId="0" borderId="0" xfId="0" applyFont="1" applyAlignment="1">
      <alignment horizontal="justify" vertical="center" wrapText="1"/>
    </xf>
    <xf numFmtId="167" fontId="15" fillId="0" borderId="0" xfId="2" applyNumberFormat="1" applyFont="1" applyAlignment="1">
      <alignment vertical="center"/>
    </xf>
    <xf numFmtId="0" fontId="16" fillId="0" borderId="1" xfId="26" applyFont="1" applyBorder="1" applyAlignment="1">
      <alignment horizontal="right" vertical="center"/>
    </xf>
    <xf numFmtId="0" fontId="16" fillId="0" borderId="0" xfId="26" applyFont="1" applyAlignment="1">
      <alignment horizontal="justify" vertical="center" wrapText="1"/>
    </xf>
    <xf numFmtId="0" fontId="16" fillId="0" borderId="0" xfId="26" applyFont="1" applyAlignment="1">
      <alignment horizontal="center" vertical="center" wrapText="1"/>
    </xf>
    <xf numFmtId="0" fontId="16" fillId="0" borderId="0" xfId="26" applyFont="1" applyAlignment="1">
      <alignment horizontal="right" vertical="center"/>
    </xf>
    <xf numFmtId="0" fontId="16" fillId="0" borderId="0" xfId="26" applyFont="1" applyAlignment="1">
      <alignment vertical="center" wrapText="1"/>
    </xf>
    <xf numFmtId="168" fontId="16" fillId="0" borderId="0" xfId="26" applyNumberFormat="1" applyFont="1" applyBorder="1" applyAlignment="1">
      <alignment horizontal="center" vertical="center"/>
    </xf>
    <xf numFmtId="168" fontId="16" fillId="0" borderId="0" xfId="26" applyNumberFormat="1" applyFont="1" applyAlignment="1">
      <alignment horizontal="left" vertical="center"/>
    </xf>
    <xf numFmtId="168" fontId="15" fillId="0" borderId="0" xfId="26" applyNumberFormat="1" applyFont="1" applyFill="1" applyAlignment="1">
      <alignment horizontal="left" vertical="center"/>
    </xf>
    <xf numFmtId="167" fontId="15" fillId="0" borderId="0" xfId="11" applyNumberFormat="1" applyFont="1" applyFill="1" applyAlignment="1">
      <alignment horizontal="right" vertical="center"/>
    </xf>
    <xf numFmtId="167" fontId="15" fillId="0" borderId="0" xfId="11" applyNumberFormat="1" applyFont="1" applyFill="1" applyBorder="1" applyAlignment="1">
      <alignment horizontal="right" vertical="center"/>
    </xf>
    <xf numFmtId="166" fontId="15" fillId="0" borderId="0" xfId="7" applyNumberFormat="1" applyFont="1" applyFill="1" applyBorder="1" applyAlignment="1">
      <alignment horizontal="right" vertical="center" wrapText="1"/>
    </xf>
    <xf numFmtId="166" fontId="15" fillId="0" borderId="0" xfId="7" applyNumberFormat="1" applyFont="1" applyFill="1" applyAlignment="1">
      <alignment vertical="center"/>
    </xf>
    <xf numFmtId="166" fontId="15" fillId="0" borderId="0" xfId="7" applyNumberFormat="1" applyFont="1" applyFill="1" applyBorder="1" applyAlignment="1">
      <alignment vertical="center"/>
    </xf>
    <xf numFmtId="167" fontId="6" fillId="0" borderId="0" xfId="11" applyNumberFormat="1" applyFont="1" applyFill="1" applyBorder="1" applyAlignment="1">
      <alignment horizontal="right" vertical="center"/>
    </xf>
    <xf numFmtId="167" fontId="6" fillId="0" borderId="0" xfId="11" applyNumberFormat="1" applyFont="1" applyFill="1" applyAlignment="1">
      <alignment horizontal="right" vertical="center"/>
    </xf>
    <xf numFmtId="168" fontId="6" fillId="0" borderId="0" xfId="2" applyNumberFormat="1" applyFont="1" applyFill="1" applyAlignment="1">
      <alignment horizontal="right" vertical="center"/>
    </xf>
    <xf numFmtId="166" fontId="6" fillId="0" borderId="0" xfId="2" applyNumberFormat="1" applyFont="1" applyFill="1" applyBorder="1" applyAlignment="1">
      <alignment horizontal="right" vertical="center" wrapText="1"/>
    </xf>
    <xf numFmtId="0" fontId="15" fillId="0" borderId="0" xfId="26" applyFont="1" applyFill="1" applyAlignment="1">
      <alignment horizontal="center" vertical="center"/>
    </xf>
    <xf numFmtId="0" fontId="15" fillId="0" borderId="0" xfId="26" applyFont="1" applyFill="1" applyAlignment="1">
      <alignment vertical="center"/>
    </xf>
    <xf numFmtId="166" fontId="6" fillId="0" borderId="0" xfId="2" applyNumberFormat="1" applyFont="1" applyFill="1" applyBorder="1" applyAlignment="1">
      <alignment horizontal="right" vertical="center"/>
    </xf>
    <xf numFmtId="168" fontId="15" fillId="0" borderId="0" xfId="26" quotePrefix="1" applyNumberFormat="1" applyFont="1" applyFill="1" applyAlignment="1">
      <alignment horizontal="left" vertical="center"/>
    </xf>
    <xf numFmtId="168" fontId="6" fillId="0" borderId="0" xfId="26" applyNumberFormat="1" applyFont="1" applyFill="1" applyAlignment="1">
      <alignment horizontal="left" vertical="center"/>
    </xf>
    <xf numFmtId="166" fontId="6" fillId="0" borderId="0" xfId="2" applyNumberFormat="1" applyFont="1" applyFill="1" applyAlignment="1">
      <alignment horizontal="right" vertical="center"/>
    </xf>
    <xf numFmtId="167" fontId="15" fillId="0" borderId="1" xfId="11" applyNumberFormat="1" applyFont="1" applyFill="1" applyBorder="1" applyAlignment="1">
      <alignment horizontal="right" vertical="center"/>
    </xf>
    <xf numFmtId="167" fontId="6" fillId="0" borderId="1" xfId="11" applyNumberFormat="1" applyFont="1" applyFill="1" applyBorder="1" applyAlignment="1">
      <alignment horizontal="right" vertical="center"/>
    </xf>
    <xf numFmtId="168" fontId="16" fillId="0" borderId="0" xfId="26" applyNumberFormat="1" applyFont="1" applyAlignment="1">
      <alignment horizontal="center" vertical="center"/>
    </xf>
    <xf numFmtId="168" fontId="15" fillId="0" borderId="0" xfId="7" applyNumberFormat="1" applyFont="1" applyFill="1" applyAlignment="1">
      <alignment vertical="center"/>
    </xf>
    <xf numFmtId="168" fontId="15" fillId="0" borderId="0" xfId="26" quotePrefix="1" applyNumberFormat="1" applyFont="1" applyAlignment="1">
      <alignment horizontal="left" vertical="center"/>
    </xf>
    <xf numFmtId="167" fontId="15" fillId="0" borderId="0" xfId="18" applyNumberFormat="1" applyFont="1" applyFill="1" applyBorder="1" applyAlignment="1">
      <alignment horizontal="right" vertical="center"/>
    </xf>
    <xf numFmtId="168" fontId="6" fillId="0" borderId="0" xfId="7" applyNumberFormat="1" applyFont="1" applyFill="1" applyBorder="1" applyAlignment="1">
      <alignment vertical="center"/>
    </xf>
    <xf numFmtId="168" fontId="6" fillId="0" borderId="0" xfId="7" applyNumberFormat="1" applyFont="1" applyFill="1" applyAlignment="1">
      <alignment vertical="center"/>
    </xf>
    <xf numFmtId="167" fontId="6" fillId="0" borderId="0" xfId="18" applyNumberFormat="1" applyFont="1" applyFill="1" applyBorder="1" applyAlignment="1">
      <alignment horizontal="right" vertical="center"/>
    </xf>
    <xf numFmtId="168" fontId="17" fillId="0" borderId="0" xfId="26" applyNumberFormat="1" applyFont="1" applyAlignment="1">
      <alignment horizontal="left" vertical="center"/>
    </xf>
    <xf numFmtId="167" fontId="15" fillId="0" borderId="1" xfId="18" applyNumberFormat="1" applyFont="1" applyFill="1" applyBorder="1" applyAlignment="1">
      <alignment horizontal="right" vertical="center"/>
    </xf>
    <xf numFmtId="167" fontId="6" fillId="0" borderId="1" xfId="18" applyNumberFormat="1" applyFont="1" applyFill="1" applyBorder="1" applyAlignment="1">
      <alignment horizontal="right" vertical="center"/>
    </xf>
    <xf numFmtId="168" fontId="16" fillId="0" borderId="1" xfId="26" applyNumberFormat="1" applyFont="1" applyBorder="1" applyAlignment="1">
      <alignment horizontal="center" vertical="center"/>
    </xf>
    <xf numFmtId="167" fontId="15" fillId="0" borderId="0" xfId="26" applyNumberFormat="1" applyFont="1" applyAlignment="1">
      <alignment horizontal="right" vertical="center"/>
    </xf>
    <xf numFmtId="167" fontId="6" fillId="0" borderId="0" xfId="26" applyNumberFormat="1" applyFont="1" applyAlignment="1">
      <alignment horizontal="right" vertical="center"/>
    </xf>
    <xf numFmtId="0" fontId="6" fillId="0" borderId="0" xfId="26" applyFont="1" applyAlignment="1">
      <alignment vertical="center"/>
    </xf>
    <xf numFmtId="167" fontId="15" fillId="0" borderId="1" xfId="26" applyNumberFormat="1" applyFont="1" applyBorder="1" applyAlignment="1">
      <alignment horizontal="right" vertical="center"/>
    </xf>
    <xf numFmtId="167" fontId="6" fillId="0" borderId="1" xfId="26" applyNumberFormat="1" applyFont="1" applyBorder="1" applyAlignment="1">
      <alignment horizontal="right" vertical="center"/>
    </xf>
    <xf numFmtId="0" fontId="15" fillId="0" borderId="0" xfId="26" applyFont="1" applyAlignment="1">
      <alignment horizontal="left" vertical="center"/>
    </xf>
    <xf numFmtId="168" fontId="16" fillId="0" borderId="0" xfId="26" applyNumberFormat="1" applyFont="1" applyAlignment="1">
      <alignment vertical="center"/>
    </xf>
    <xf numFmtId="168" fontId="15" fillId="0" borderId="0" xfId="26" applyNumberFormat="1" applyFont="1" applyAlignment="1">
      <alignment vertical="center"/>
    </xf>
    <xf numFmtId="168" fontId="15" fillId="0" borderId="1" xfId="7" applyNumberFormat="1" applyFont="1" applyFill="1" applyBorder="1" applyAlignment="1">
      <alignment vertical="top"/>
    </xf>
    <xf numFmtId="168" fontId="6" fillId="0" borderId="1" xfId="7" applyNumberFormat="1" applyFont="1" applyFill="1" applyBorder="1" applyAlignment="1">
      <alignment vertical="top"/>
    </xf>
    <xf numFmtId="168" fontId="6" fillId="0" borderId="0" xfId="2" applyNumberFormat="1" applyFont="1" applyFill="1" applyBorder="1" applyAlignment="1">
      <alignment horizontal="right" vertical="center"/>
    </xf>
    <xf numFmtId="167" fontId="15" fillId="0" borderId="2" xfId="11" applyNumberFormat="1" applyFont="1" applyFill="1" applyBorder="1" applyAlignment="1">
      <alignment horizontal="right" vertical="center"/>
    </xf>
    <xf numFmtId="168" fontId="16" fillId="0" borderId="0" xfId="25" applyNumberFormat="1" applyFont="1" applyAlignment="1">
      <alignment horizontal="left" vertical="center"/>
    </xf>
    <xf numFmtId="0" fontId="15" fillId="0" borderId="0" xfId="22" applyFont="1" applyAlignment="1">
      <alignment vertical="center"/>
    </xf>
    <xf numFmtId="168" fontId="15" fillId="0" borderId="0" xfId="25" applyNumberFormat="1" applyFont="1" applyAlignment="1">
      <alignment horizontal="left" vertical="center"/>
    </xf>
    <xf numFmtId="0" fontId="15" fillId="0" borderId="0" xfId="22" applyFont="1" applyAlignment="1">
      <alignment horizontal="center" vertical="center"/>
    </xf>
    <xf numFmtId="166" fontId="6" fillId="0" borderId="0" xfId="7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24" applyFont="1" applyFill="1" applyBorder="1" applyAlignment="1">
      <alignment vertical="center"/>
    </xf>
    <xf numFmtId="0" fontId="6" fillId="0" borderId="0" xfId="24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7" fillId="0" borderId="0" xfId="22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8" fontId="16" fillId="0" borderId="3" xfId="0" applyNumberFormat="1" applyFont="1" applyBorder="1" applyAlignment="1">
      <alignment horizontal="center" vertical="center"/>
    </xf>
    <xf numFmtId="168" fontId="16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168" fontId="16" fillId="0" borderId="1" xfId="2" applyNumberFormat="1" applyFont="1" applyFill="1" applyBorder="1" applyAlignment="1">
      <alignment horizontal="right" vertical="center"/>
    </xf>
    <xf numFmtId="0" fontId="15" fillId="0" borderId="1" xfId="26" applyFont="1" applyBorder="1" applyAlignment="1">
      <alignment horizontal="center" vertical="center"/>
    </xf>
    <xf numFmtId="0" fontId="16" fillId="0" borderId="1" xfId="26" applyFont="1" applyBorder="1" applyAlignment="1">
      <alignment horizontal="center" vertical="center" wrapText="1"/>
    </xf>
    <xf numFmtId="0" fontId="16" fillId="0" borderId="3" xfId="26" applyFont="1" applyBorder="1" applyAlignment="1">
      <alignment horizontal="center" vertical="center" wrapText="1"/>
    </xf>
  </cellXfs>
  <cellStyles count="31">
    <cellStyle name="Comma" xfId="1" builtinId="3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2 2 2" xfId="5" xr:uid="{00000000-0005-0000-0000-000004000000}"/>
    <cellStyle name="Comma 2 2 3" xfId="6" xr:uid="{00000000-0005-0000-0000-000005000000}"/>
    <cellStyle name="Comma 2 3" xfId="7" xr:uid="{00000000-0005-0000-0000-000006000000}"/>
    <cellStyle name="Comma 2 3 2" xfId="8" xr:uid="{00000000-0005-0000-0000-000007000000}"/>
    <cellStyle name="Comma 2 4" xfId="9" xr:uid="{00000000-0005-0000-0000-000008000000}"/>
    <cellStyle name="Comma 3" xfId="10" xr:uid="{00000000-0005-0000-0000-000009000000}"/>
    <cellStyle name="Comma 3 2" xfId="11" xr:uid="{00000000-0005-0000-0000-00000A000000}"/>
    <cellStyle name="Comma 3 2 2" xfId="12" xr:uid="{00000000-0005-0000-0000-00000B000000}"/>
    <cellStyle name="Comma 3 3" xfId="13" xr:uid="{00000000-0005-0000-0000-00000C000000}"/>
    <cellStyle name="Comma 3 4" xfId="14" xr:uid="{00000000-0005-0000-0000-00000D000000}"/>
    <cellStyle name="Comma 4" xfId="15" xr:uid="{00000000-0005-0000-0000-00000E000000}"/>
    <cellStyle name="Comma 4 2" xfId="16" xr:uid="{00000000-0005-0000-0000-00000F000000}"/>
    <cellStyle name="Comma 5" xfId="17" xr:uid="{00000000-0005-0000-0000-000010000000}"/>
    <cellStyle name="Comma_Major Q2'06 2" xfId="18" xr:uid="{00000000-0005-0000-0000-000011000000}"/>
    <cellStyle name="Comma_RGR Q2'03 - Eng" xfId="19" xr:uid="{00000000-0005-0000-0000-000012000000}"/>
    <cellStyle name="Currency" xfId="20" builtinId="4"/>
    <cellStyle name="Normal" xfId="0" builtinId="0"/>
    <cellStyle name="Normal 2" xfId="21" xr:uid="{00000000-0005-0000-0000-000015000000}"/>
    <cellStyle name="Normal 2 11 4" xfId="22" xr:uid="{00000000-0005-0000-0000-000016000000}"/>
    <cellStyle name="Normal 2 2" xfId="23" xr:uid="{00000000-0005-0000-0000-000017000000}"/>
    <cellStyle name="Normal 3" xfId="24" xr:uid="{00000000-0005-0000-0000-000018000000}"/>
    <cellStyle name="Normal 3 2" xfId="25" xr:uid="{00000000-0005-0000-0000-000019000000}"/>
    <cellStyle name="Normal 4" xfId="26" xr:uid="{00000000-0005-0000-0000-00001A000000}"/>
    <cellStyle name="Normal 7" xfId="27" xr:uid="{00000000-0005-0000-0000-00001B000000}"/>
    <cellStyle name="Normal 8" xfId="28" xr:uid="{00000000-0005-0000-0000-00001C000000}"/>
    <cellStyle name="เครื่องหมายจุลภาค_MS-q103" xfId="29" xr:uid="{00000000-0005-0000-0000-00001D000000}"/>
    <cellStyle name="ปกติ_MS-q103" xfId="30" xr:uid="{00000000-0005-0000-0000-00001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5"/>
  <sheetViews>
    <sheetView zoomScale="85" zoomScaleNormal="85" zoomScaleSheetLayoutView="115" workbookViewId="0">
      <selection activeCell="R15" sqref="R15"/>
    </sheetView>
  </sheetViews>
  <sheetFormatPr defaultColWidth="9.33203125" defaultRowHeight="21.75" customHeight="1"/>
  <cols>
    <col min="1" max="1" width="1.44140625" style="4" customWidth="1"/>
    <col min="2" max="2" width="1.44140625" style="3" customWidth="1"/>
    <col min="3" max="3" width="28.33203125" style="3" customWidth="1"/>
    <col min="4" max="4" width="7.44140625" style="3" customWidth="1"/>
    <col min="5" max="5" width="0.6640625" style="3" customWidth="1"/>
    <col min="6" max="6" width="15.6640625" style="3" customWidth="1"/>
    <col min="7" max="7" width="0.6640625" style="3" customWidth="1"/>
    <col min="8" max="8" width="13.44140625" style="3" customWidth="1"/>
    <col min="9" max="9" width="0.6640625" style="3" customWidth="1"/>
    <col min="10" max="10" width="15.6640625" style="3" customWidth="1"/>
    <col min="11" max="11" width="0.6640625" style="3" customWidth="1"/>
    <col min="12" max="12" width="13.44140625" style="4" customWidth="1"/>
    <col min="13" max="16384" width="9.33203125" style="3"/>
  </cols>
  <sheetData>
    <row r="1" spans="1:12" ht="21.75" customHeight="1">
      <c r="A1" s="1" t="s">
        <v>0</v>
      </c>
      <c r="B1" s="2"/>
      <c r="C1" s="2"/>
    </row>
    <row r="2" spans="1:12" ht="21.75" customHeight="1">
      <c r="A2" s="1" t="s">
        <v>1</v>
      </c>
      <c r="B2" s="2"/>
      <c r="C2" s="2"/>
    </row>
    <row r="3" spans="1:12" ht="21.75" customHeight="1">
      <c r="A3" s="5" t="s">
        <v>137</v>
      </c>
      <c r="B3" s="5"/>
      <c r="C3" s="5"/>
      <c r="D3" s="6"/>
      <c r="E3" s="6"/>
      <c r="F3" s="7"/>
      <c r="G3" s="7"/>
      <c r="H3" s="8"/>
      <c r="I3" s="8"/>
      <c r="J3" s="8"/>
      <c r="K3" s="7"/>
      <c r="L3" s="7"/>
    </row>
    <row r="4" spans="1:12" ht="21.75" customHeight="1">
      <c r="A4" s="9"/>
      <c r="B4" s="10"/>
      <c r="C4" s="10"/>
      <c r="D4" s="11"/>
      <c r="E4" s="11"/>
      <c r="F4" s="11"/>
      <c r="G4" s="11"/>
      <c r="H4" s="11"/>
      <c r="I4" s="11"/>
      <c r="J4" s="11"/>
      <c r="K4" s="11"/>
      <c r="L4" s="12"/>
    </row>
    <row r="5" spans="1:12" ht="21.75" customHeight="1">
      <c r="F5" s="6"/>
      <c r="G5" s="6"/>
      <c r="H5" s="6"/>
      <c r="I5" s="6"/>
      <c r="J5" s="6"/>
      <c r="K5" s="6"/>
      <c r="L5" s="13" t="s">
        <v>2</v>
      </c>
    </row>
    <row r="6" spans="1:12" ht="21.75" customHeight="1">
      <c r="A6" s="1"/>
      <c r="B6" s="2"/>
      <c r="C6" s="14"/>
      <c r="D6" s="15"/>
      <c r="E6" s="15"/>
      <c r="F6" s="257" t="s">
        <v>3</v>
      </c>
      <c r="G6" s="257"/>
      <c r="H6" s="257"/>
      <c r="I6" s="15"/>
      <c r="J6" s="257" t="s">
        <v>83</v>
      </c>
      <c r="K6" s="257"/>
      <c r="L6" s="257"/>
    </row>
    <row r="7" spans="1:12" ht="21.75" customHeight="1">
      <c r="A7" s="1"/>
      <c r="B7" s="2"/>
      <c r="C7" s="16"/>
      <c r="D7" s="16"/>
      <c r="E7" s="16"/>
      <c r="F7" s="17" t="s">
        <v>88</v>
      </c>
      <c r="G7" s="18"/>
      <c r="H7" s="18" t="s">
        <v>4</v>
      </c>
      <c r="I7" s="18"/>
      <c r="J7" s="17" t="s">
        <v>88</v>
      </c>
      <c r="K7" s="18"/>
      <c r="L7" s="19" t="s">
        <v>4</v>
      </c>
    </row>
    <row r="8" spans="1:12" ht="21.75" customHeight="1">
      <c r="A8" s="1"/>
      <c r="B8" s="2"/>
      <c r="C8" s="16"/>
      <c r="D8" s="16"/>
      <c r="E8" s="16"/>
      <c r="F8" s="18" t="s">
        <v>126</v>
      </c>
      <c r="G8" s="18"/>
      <c r="H8" s="18" t="s">
        <v>5</v>
      </c>
      <c r="I8" s="18"/>
      <c r="J8" s="18" t="s">
        <v>126</v>
      </c>
      <c r="K8" s="18"/>
      <c r="L8" s="18" t="s">
        <v>5</v>
      </c>
    </row>
    <row r="9" spans="1:12" ht="21.75" customHeight="1">
      <c r="A9" s="20"/>
      <c r="B9" s="21"/>
      <c r="C9" s="16"/>
      <c r="D9" s="22" t="s">
        <v>6</v>
      </c>
      <c r="E9" s="18"/>
      <c r="F9" s="169" t="s">
        <v>138</v>
      </c>
      <c r="G9" s="170"/>
      <c r="H9" s="169" t="s">
        <v>119</v>
      </c>
      <c r="I9" s="170"/>
      <c r="J9" s="169" t="s">
        <v>138</v>
      </c>
      <c r="K9" s="170"/>
      <c r="L9" s="169" t="s">
        <v>119</v>
      </c>
    </row>
    <row r="10" spans="1:12" ht="21.75" customHeight="1">
      <c r="A10" s="20"/>
      <c r="B10" s="21"/>
      <c r="C10" s="16"/>
      <c r="D10" s="25"/>
      <c r="E10" s="18"/>
      <c r="F10" s="26"/>
      <c r="G10" s="24"/>
      <c r="H10" s="26"/>
      <c r="I10" s="24"/>
      <c r="J10" s="26"/>
      <c r="K10" s="24"/>
      <c r="L10" s="26"/>
    </row>
    <row r="11" spans="1:12" ht="21.75" customHeight="1">
      <c r="A11" s="1" t="s">
        <v>7</v>
      </c>
      <c r="B11" s="2"/>
      <c r="C11" s="14"/>
      <c r="D11" s="15"/>
      <c r="E11" s="15"/>
      <c r="F11" s="27"/>
      <c r="G11" s="27"/>
      <c r="H11" s="27"/>
      <c r="I11" s="27"/>
      <c r="J11" s="27"/>
      <c r="K11" s="27"/>
      <c r="L11" s="27"/>
    </row>
    <row r="12" spans="1:12" ht="6" customHeight="1">
      <c r="A12" s="1"/>
      <c r="B12" s="2"/>
      <c r="C12" s="14"/>
      <c r="D12" s="15"/>
      <c r="E12" s="15"/>
      <c r="F12" s="27"/>
      <c r="G12" s="27"/>
      <c r="H12" s="27"/>
      <c r="I12" s="27"/>
      <c r="J12" s="27"/>
      <c r="K12" s="27"/>
      <c r="L12" s="27"/>
    </row>
    <row r="13" spans="1:12" ht="21.75" customHeight="1">
      <c r="A13" s="1" t="s">
        <v>8</v>
      </c>
      <c r="B13" s="2"/>
      <c r="C13" s="28"/>
      <c r="D13" s="15"/>
      <c r="E13" s="15"/>
      <c r="F13" s="27"/>
      <c r="G13" s="27"/>
      <c r="H13" s="27"/>
      <c r="I13" s="27"/>
      <c r="J13" s="27"/>
      <c r="K13" s="27"/>
      <c r="L13" s="27"/>
    </row>
    <row r="14" spans="1:12" ht="6" customHeight="1">
      <c r="A14" s="1"/>
      <c r="B14" s="2"/>
      <c r="C14" s="14"/>
      <c r="D14" s="15"/>
      <c r="E14" s="15"/>
      <c r="F14" s="27"/>
      <c r="G14" s="27"/>
      <c r="H14" s="27"/>
      <c r="I14" s="27"/>
      <c r="J14" s="27"/>
      <c r="K14" s="27"/>
      <c r="L14" s="27"/>
    </row>
    <row r="15" spans="1:12" ht="21.75" customHeight="1">
      <c r="A15" s="4" t="s">
        <v>9</v>
      </c>
      <c r="C15" s="29"/>
      <c r="D15" s="30"/>
      <c r="E15" s="30"/>
      <c r="F15" s="171">
        <v>21469</v>
      </c>
      <c r="G15" s="171"/>
      <c r="H15" s="172">
        <v>30599</v>
      </c>
      <c r="I15" s="146"/>
      <c r="J15" s="173">
        <v>4506</v>
      </c>
      <c r="K15" s="172"/>
      <c r="L15" s="172">
        <v>5822</v>
      </c>
    </row>
    <row r="16" spans="1:12" ht="21.75" customHeight="1">
      <c r="A16" s="4" t="s">
        <v>101</v>
      </c>
      <c r="C16" s="29"/>
      <c r="D16" s="30"/>
      <c r="E16" s="30"/>
      <c r="F16" s="171">
        <v>88652</v>
      </c>
      <c r="G16" s="171"/>
      <c r="H16" s="172">
        <v>74953</v>
      </c>
      <c r="I16" s="146"/>
      <c r="J16" s="172">
        <v>14706</v>
      </c>
      <c r="K16" s="172"/>
      <c r="L16" s="172">
        <v>8997</v>
      </c>
    </row>
    <row r="17" spans="1:12" ht="21.75" customHeight="1">
      <c r="A17" s="4" t="s">
        <v>123</v>
      </c>
      <c r="C17" s="29"/>
      <c r="D17" s="30">
        <v>16.3</v>
      </c>
      <c r="E17" s="30"/>
      <c r="F17" s="172">
        <v>0</v>
      </c>
      <c r="G17" s="171"/>
      <c r="H17" s="172">
        <v>0</v>
      </c>
      <c r="I17" s="146"/>
      <c r="J17" s="172">
        <v>420206</v>
      </c>
      <c r="K17" s="172"/>
      <c r="L17" s="172">
        <v>427206</v>
      </c>
    </row>
    <row r="18" spans="1:12" ht="21.75" customHeight="1">
      <c r="A18" s="4" t="s">
        <v>97</v>
      </c>
      <c r="C18" s="29"/>
      <c r="D18" s="30"/>
      <c r="E18" s="30"/>
      <c r="F18" s="171">
        <v>14032</v>
      </c>
      <c r="G18" s="171"/>
      <c r="H18" s="146">
        <v>12846</v>
      </c>
      <c r="I18" s="146"/>
      <c r="J18" s="146">
        <v>3371</v>
      </c>
      <c r="K18" s="146"/>
      <c r="L18" s="146">
        <v>2986</v>
      </c>
    </row>
    <row r="19" spans="1:12" ht="21.75" customHeight="1">
      <c r="A19" s="4" t="s">
        <v>144</v>
      </c>
      <c r="C19" s="29"/>
      <c r="D19" s="30"/>
      <c r="E19" s="30"/>
      <c r="F19" s="171">
        <v>111</v>
      </c>
      <c r="G19" s="171"/>
      <c r="H19" s="146">
        <v>0</v>
      </c>
      <c r="I19" s="146"/>
      <c r="J19" s="172">
        <v>111</v>
      </c>
      <c r="K19" s="146"/>
      <c r="L19" s="146">
        <v>0</v>
      </c>
    </row>
    <row r="20" spans="1:12" ht="21.75" customHeight="1">
      <c r="A20" s="31" t="s">
        <v>98</v>
      </c>
      <c r="B20" s="31"/>
      <c r="C20" s="32"/>
      <c r="D20" s="30"/>
      <c r="E20" s="30"/>
      <c r="F20" s="171">
        <v>37002</v>
      </c>
      <c r="G20" s="171"/>
      <c r="H20" s="172">
        <v>28000</v>
      </c>
      <c r="I20" s="146"/>
      <c r="J20" s="172">
        <v>2842</v>
      </c>
      <c r="K20" s="172"/>
      <c r="L20" s="172">
        <v>1971</v>
      </c>
    </row>
    <row r="21" spans="1:12" ht="21.75" customHeight="1">
      <c r="A21" s="31" t="s">
        <v>10</v>
      </c>
      <c r="B21" s="31"/>
      <c r="C21" s="32"/>
      <c r="D21" s="30"/>
      <c r="E21" s="30"/>
      <c r="F21" s="174">
        <v>716</v>
      </c>
      <c r="G21" s="171"/>
      <c r="H21" s="175">
        <v>518</v>
      </c>
      <c r="I21" s="146"/>
      <c r="J21" s="175">
        <v>79</v>
      </c>
      <c r="K21" s="146"/>
      <c r="L21" s="175">
        <v>129</v>
      </c>
    </row>
    <row r="22" spans="1:12" ht="6" customHeight="1">
      <c r="A22" s="1"/>
      <c r="B22" s="2"/>
      <c r="C22" s="14"/>
      <c r="D22" s="15"/>
      <c r="E22" s="15"/>
      <c r="F22" s="27"/>
      <c r="G22" s="27"/>
      <c r="H22" s="27"/>
      <c r="I22" s="27"/>
      <c r="J22" s="27"/>
      <c r="K22" s="27"/>
      <c r="L22" s="27"/>
    </row>
    <row r="23" spans="1:12" ht="21.75" customHeight="1">
      <c r="A23" s="1" t="s">
        <v>11</v>
      </c>
      <c r="B23" s="2"/>
      <c r="C23" s="14"/>
      <c r="D23" s="30"/>
      <c r="E23" s="30"/>
      <c r="F23" s="33">
        <f>SUM(F15:F21)</f>
        <v>161982</v>
      </c>
      <c r="G23" s="27"/>
      <c r="H23" s="33">
        <f>SUM(H15:H21)</f>
        <v>146916</v>
      </c>
      <c r="I23" s="27"/>
      <c r="J23" s="33">
        <f>SUM(J15:J21)</f>
        <v>445821</v>
      </c>
      <c r="K23" s="27"/>
      <c r="L23" s="33">
        <f>SUM(L15:L21)</f>
        <v>447111</v>
      </c>
    </row>
    <row r="24" spans="1:12" ht="21.75" customHeight="1">
      <c r="C24" s="29"/>
      <c r="D24" s="29"/>
      <c r="E24" s="29"/>
      <c r="F24" s="34"/>
      <c r="G24" s="34"/>
      <c r="H24" s="34"/>
      <c r="I24" s="34"/>
      <c r="J24" s="34"/>
      <c r="K24" s="34"/>
      <c r="L24" s="34"/>
    </row>
    <row r="25" spans="1:12" ht="21.75" customHeight="1">
      <c r="A25" s="1" t="s">
        <v>12</v>
      </c>
      <c r="B25" s="2"/>
      <c r="C25" s="14"/>
      <c r="D25" s="15"/>
      <c r="E25" s="15"/>
      <c r="F25" s="27"/>
      <c r="G25" s="27"/>
      <c r="H25" s="27"/>
      <c r="I25" s="27"/>
      <c r="J25" s="27"/>
      <c r="K25" s="27"/>
      <c r="L25" s="27"/>
    </row>
    <row r="26" spans="1:12" ht="6" customHeight="1">
      <c r="A26" s="1"/>
      <c r="B26" s="2"/>
      <c r="C26" s="14"/>
      <c r="D26" s="15"/>
      <c r="E26" s="15"/>
      <c r="F26" s="27"/>
      <c r="G26" s="27"/>
      <c r="H26" s="27"/>
      <c r="I26" s="27"/>
      <c r="J26" s="27"/>
      <c r="K26" s="27"/>
      <c r="L26" s="27"/>
    </row>
    <row r="27" spans="1:12" ht="21.75" customHeight="1">
      <c r="A27" s="4" t="s">
        <v>13</v>
      </c>
      <c r="C27" s="29"/>
      <c r="D27" s="30">
        <v>7</v>
      </c>
      <c r="E27" s="30"/>
      <c r="F27" s="146">
        <v>0</v>
      </c>
      <c r="G27" s="171"/>
      <c r="H27" s="146">
        <v>0</v>
      </c>
      <c r="I27" s="146"/>
      <c r="J27" s="146">
        <v>955500</v>
      </c>
      <c r="K27" s="146"/>
      <c r="L27" s="172">
        <v>955500</v>
      </c>
    </row>
    <row r="28" spans="1:12" ht="21.75" customHeight="1">
      <c r="A28" s="4" t="s">
        <v>102</v>
      </c>
      <c r="C28" s="29"/>
      <c r="D28" s="30">
        <v>8</v>
      </c>
      <c r="E28" s="30"/>
      <c r="F28" s="146">
        <v>0</v>
      </c>
      <c r="G28" s="171"/>
      <c r="H28" s="146">
        <v>0</v>
      </c>
      <c r="I28" s="146"/>
      <c r="J28" s="172">
        <v>0</v>
      </c>
      <c r="K28" s="146"/>
      <c r="L28" s="172">
        <v>0</v>
      </c>
    </row>
    <row r="29" spans="1:12" ht="21.75" customHeight="1">
      <c r="A29" s="4" t="s">
        <v>69</v>
      </c>
      <c r="C29" s="29"/>
      <c r="D29" s="30">
        <v>9</v>
      </c>
      <c r="E29" s="30"/>
      <c r="F29" s="171">
        <v>1139323</v>
      </c>
      <c r="G29" s="171"/>
      <c r="H29" s="176">
        <v>1160803</v>
      </c>
      <c r="I29" s="146"/>
      <c r="J29" s="176">
        <v>12102</v>
      </c>
      <c r="K29" s="146"/>
      <c r="L29" s="146">
        <v>14130</v>
      </c>
    </row>
    <row r="30" spans="1:12" ht="21.75" customHeight="1">
      <c r="A30" s="4" t="s">
        <v>14</v>
      </c>
      <c r="C30" s="29"/>
      <c r="D30" s="30">
        <v>10</v>
      </c>
      <c r="E30" s="30"/>
      <c r="F30" s="171">
        <v>197575</v>
      </c>
      <c r="G30" s="171"/>
      <c r="H30" s="146">
        <v>178939</v>
      </c>
      <c r="I30" s="176"/>
      <c r="J30" s="146">
        <v>0</v>
      </c>
      <c r="K30" s="176"/>
      <c r="L30" s="146">
        <v>0</v>
      </c>
    </row>
    <row r="31" spans="1:12" ht="21.75" customHeight="1">
      <c r="A31" s="4" t="s">
        <v>105</v>
      </c>
      <c r="C31" s="29"/>
      <c r="D31" s="30">
        <v>11</v>
      </c>
      <c r="E31" s="30"/>
      <c r="F31" s="171">
        <v>10758</v>
      </c>
      <c r="G31" s="171"/>
      <c r="H31" s="146">
        <v>13286</v>
      </c>
      <c r="I31" s="176"/>
      <c r="J31" s="146">
        <v>5920</v>
      </c>
      <c r="K31" s="176"/>
      <c r="L31" s="146">
        <v>6306</v>
      </c>
    </row>
    <row r="32" spans="1:12" ht="21.75" customHeight="1">
      <c r="A32" s="4" t="s">
        <v>15</v>
      </c>
      <c r="C32" s="29"/>
      <c r="D32" s="30">
        <v>9</v>
      </c>
      <c r="E32" s="30"/>
      <c r="F32" s="171">
        <v>4171</v>
      </c>
      <c r="G32" s="171"/>
      <c r="H32" s="176">
        <v>3802</v>
      </c>
      <c r="I32" s="176"/>
      <c r="J32" s="176">
        <v>554</v>
      </c>
      <c r="K32" s="176"/>
      <c r="L32" s="176">
        <v>548</v>
      </c>
    </row>
    <row r="33" spans="1:12" ht="21.75" customHeight="1">
      <c r="A33" s="4" t="s">
        <v>86</v>
      </c>
      <c r="C33" s="29"/>
      <c r="D33" s="30"/>
      <c r="E33" s="30"/>
      <c r="F33" s="171">
        <v>22476</v>
      </c>
      <c r="G33" s="171"/>
      <c r="H33" s="146">
        <v>32362</v>
      </c>
      <c r="I33" s="146"/>
      <c r="J33" s="146">
        <v>1268</v>
      </c>
      <c r="K33" s="146"/>
      <c r="L33" s="176">
        <v>1174</v>
      </c>
    </row>
    <row r="34" spans="1:12" ht="21.75" customHeight="1">
      <c r="A34" s="4" t="s">
        <v>16</v>
      </c>
      <c r="C34" s="29"/>
      <c r="E34" s="30"/>
      <c r="F34" s="174">
        <v>1311</v>
      </c>
      <c r="G34" s="171"/>
      <c r="H34" s="175">
        <v>1311</v>
      </c>
      <c r="I34" s="146"/>
      <c r="J34" s="175">
        <v>246</v>
      </c>
      <c r="K34" s="146"/>
      <c r="L34" s="175">
        <v>246</v>
      </c>
    </row>
    <row r="35" spans="1:12" ht="6" customHeight="1">
      <c r="A35" s="1"/>
      <c r="B35" s="2"/>
      <c r="C35" s="14"/>
      <c r="D35" s="15"/>
      <c r="E35" s="15"/>
      <c r="F35" s="27"/>
      <c r="G35" s="27"/>
      <c r="H35" s="27"/>
      <c r="I35" s="27"/>
      <c r="J35" s="27"/>
      <c r="K35" s="27"/>
      <c r="L35" s="27"/>
    </row>
    <row r="36" spans="1:12" ht="21.75" customHeight="1">
      <c r="A36" s="1" t="s">
        <v>17</v>
      </c>
      <c r="B36" s="2"/>
      <c r="C36" s="14"/>
      <c r="D36" s="30"/>
      <c r="E36" s="30"/>
      <c r="F36" s="33">
        <f>SUM(F27:F34)</f>
        <v>1375614</v>
      </c>
      <c r="G36" s="35"/>
      <c r="H36" s="33">
        <f>SUM(H27:H34)</f>
        <v>1390503</v>
      </c>
      <c r="I36" s="35"/>
      <c r="J36" s="33">
        <f>SUM(J27:J34)</f>
        <v>975590</v>
      </c>
      <c r="K36" s="35"/>
      <c r="L36" s="33">
        <f>SUM(L27:L34)</f>
        <v>977904</v>
      </c>
    </row>
    <row r="37" spans="1:12" ht="6" customHeight="1">
      <c r="A37" s="1"/>
      <c r="B37" s="2"/>
      <c r="C37" s="14"/>
      <c r="D37" s="15"/>
      <c r="E37" s="15"/>
      <c r="F37" s="35"/>
      <c r="G37" s="35"/>
      <c r="H37" s="35"/>
      <c r="I37" s="35"/>
      <c r="J37" s="35"/>
      <c r="K37" s="35"/>
      <c r="L37" s="35"/>
    </row>
    <row r="38" spans="1:12" ht="21.75" customHeight="1" thickBot="1">
      <c r="A38" s="1" t="s">
        <v>18</v>
      </c>
      <c r="B38" s="2"/>
      <c r="C38" s="14"/>
      <c r="D38" s="15"/>
      <c r="E38" s="15"/>
      <c r="F38" s="36">
        <f>SUM(F23+F36)</f>
        <v>1537596</v>
      </c>
      <c r="G38" s="27"/>
      <c r="H38" s="36">
        <f>SUM(H23+H36)</f>
        <v>1537419</v>
      </c>
      <c r="I38" s="27"/>
      <c r="J38" s="36">
        <f>SUM(J23+J36)</f>
        <v>1421411</v>
      </c>
      <c r="K38" s="27"/>
      <c r="L38" s="36">
        <f>SUM(L23+L36)</f>
        <v>1425015</v>
      </c>
    </row>
    <row r="39" spans="1:12" ht="21.75" customHeight="1" thickTop="1">
      <c r="A39" s="1"/>
      <c r="B39" s="2"/>
      <c r="C39" s="14"/>
      <c r="D39" s="15"/>
      <c r="E39" s="15"/>
      <c r="F39" s="35"/>
      <c r="G39" s="27"/>
      <c r="H39" s="35"/>
      <c r="I39" s="27"/>
      <c r="J39" s="35"/>
      <c r="K39" s="27"/>
      <c r="L39" s="35"/>
    </row>
    <row r="40" spans="1:12" ht="21.75" customHeight="1">
      <c r="A40" s="1"/>
      <c r="B40" s="2"/>
      <c r="C40" s="14"/>
      <c r="D40" s="15"/>
      <c r="E40" s="15"/>
      <c r="F40" s="35"/>
      <c r="G40" s="27"/>
      <c r="H40" s="35"/>
      <c r="I40" s="27"/>
      <c r="J40" s="35"/>
      <c r="K40" s="27"/>
      <c r="L40" s="35"/>
    </row>
    <row r="41" spans="1:12" ht="21.75" customHeight="1">
      <c r="A41" s="1"/>
      <c r="B41" s="2"/>
      <c r="C41" s="14"/>
      <c r="D41" s="15"/>
      <c r="E41" s="15"/>
      <c r="F41" s="35"/>
      <c r="G41" s="27"/>
      <c r="H41" s="35"/>
      <c r="I41" s="27"/>
      <c r="J41" s="35"/>
      <c r="K41" s="27"/>
      <c r="L41" s="35"/>
    </row>
    <row r="42" spans="1:12" ht="21.75" customHeight="1">
      <c r="A42" s="1"/>
      <c r="B42" s="2"/>
      <c r="C42" s="14"/>
      <c r="D42" s="15"/>
      <c r="E42" s="15"/>
      <c r="F42" s="35"/>
      <c r="G42" s="27"/>
      <c r="H42" s="35"/>
      <c r="I42" s="27"/>
      <c r="J42" s="35"/>
      <c r="K42" s="27"/>
      <c r="L42" s="35"/>
    </row>
    <row r="43" spans="1:12" ht="21.75" customHeight="1">
      <c r="A43" s="31" t="s">
        <v>19</v>
      </c>
      <c r="B43" s="31"/>
      <c r="C43" s="31"/>
      <c r="D43" s="31"/>
      <c r="E43" s="31"/>
      <c r="F43" s="38"/>
      <c r="G43" s="38"/>
      <c r="H43" s="11"/>
      <c r="L43" s="3"/>
    </row>
    <row r="44" spans="1:12" ht="19.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</row>
    <row r="45" spans="1:12" ht="21.9" customHeight="1">
      <c r="A45" s="7" t="s">
        <v>184</v>
      </c>
      <c r="B45" s="7"/>
      <c r="C45" s="7"/>
      <c r="D45" s="7"/>
      <c r="E45" s="7"/>
      <c r="F45" s="7"/>
      <c r="G45" s="7"/>
      <c r="H45" s="7"/>
      <c r="I45" s="7"/>
      <c r="J45" s="6"/>
      <c r="K45" s="6"/>
      <c r="L45" s="7"/>
    </row>
    <row r="46" spans="1:12" ht="21.75" customHeight="1">
      <c r="A46" s="1" t="str">
        <f>+A1</f>
        <v>บริษัท แม็ทชิ่ง แม็กซิไมซ์ โซลูชั่น จำกัด (มหาชน)</v>
      </c>
      <c r="B46" s="2"/>
      <c r="C46" s="2"/>
    </row>
    <row r="47" spans="1:12" ht="21.75" customHeight="1">
      <c r="A47" s="1" t="s">
        <v>129</v>
      </c>
      <c r="B47" s="2"/>
      <c r="C47" s="2"/>
    </row>
    <row r="48" spans="1:12" ht="21.75" customHeight="1">
      <c r="A48" s="39" t="str">
        <f>+A3</f>
        <v>ณ วันที่ 30 กันยายน พ.ศ. 2566</v>
      </c>
      <c r="B48" s="5"/>
      <c r="C48" s="5"/>
      <c r="D48" s="6"/>
      <c r="E48" s="6"/>
      <c r="F48" s="6"/>
      <c r="G48" s="6"/>
      <c r="H48" s="6"/>
      <c r="I48" s="6"/>
      <c r="J48" s="6"/>
      <c r="K48" s="6"/>
      <c r="L48" s="7"/>
    </row>
    <row r="50" spans="1:12" ht="21.75" customHeight="1">
      <c r="F50" s="6"/>
      <c r="G50" s="6"/>
      <c r="H50" s="6"/>
      <c r="I50" s="6"/>
      <c r="J50" s="6"/>
      <c r="K50" s="6"/>
      <c r="L50" s="13" t="s">
        <v>2</v>
      </c>
    </row>
    <row r="51" spans="1:12" ht="21.75" customHeight="1">
      <c r="A51" s="1"/>
      <c r="B51" s="2"/>
      <c r="C51" s="14"/>
      <c r="D51" s="15"/>
      <c r="E51" s="15"/>
      <c r="F51" s="257" t="s">
        <v>3</v>
      </c>
      <c r="G51" s="257"/>
      <c r="H51" s="257"/>
      <c r="I51" s="15"/>
      <c r="J51" s="257" t="s">
        <v>83</v>
      </c>
      <c r="K51" s="257"/>
      <c r="L51" s="257"/>
    </row>
    <row r="52" spans="1:12" ht="21.75" customHeight="1">
      <c r="A52" s="1"/>
      <c r="B52" s="2"/>
      <c r="C52" s="16"/>
      <c r="D52" s="16"/>
      <c r="E52" s="16"/>
      <c r="F52" s="17" t="s">
        <v>88</v>
      </c>
      <c r="G52" s="18"/>
      <c r="H52" s="18" t="s">
        <v>4</v>
      </c>
      <c r="I52" s="18"/>
      <c r="J52" s="17" t="s">
        <v>88</v>
      </c>
      <c r="K52" s="18"/>
      <c r="L52" s="19" t="s">
        <v>4</v>
      </c>
    </row>
    <row r="53" spans="1:12" ht="21.75" customHeight="1">
      <c r="A53" s="1"/>
      <c r="B53" s="2"/>
      <c r="C53" s="16"/>
      <c r="D53" s="16"/>
      <c r="E53" s="16"/>
      <c r="F53" s="18" t="s">
        <v>126</v>
      </c>
      <c r="G53" s="18"/>
      <c r="H53" s="18" t="s">
        <v>5</v>
      </c>
      <c r="I53" s="18"/>
      <c r="J53" s="18" t="s">
        <v>126</v>
      </c>
      <c r="K53" s="18"/>
      <c r="L53" s="18" t="s">
        <v>5</v>
      </c>
    </row>
    <row r="54" spans="1:12" ht="21.75" customHeight="1">
      <c r="A54" s="20"/>
      <c r="B54" s="21"/>
      <c r="C54" s="16"/>
      <c r="D54" s="22" t="s">
        <v>6</v>
      </c>
      <c r="E54" s="18"/>
      <c r="F54" s="169" t="s">
        <v>138</v>
      </c>
      <c r="G54" s="170"/>
      <c r="H54" s="169" t="s">
        <v>119</v>
      </c>
      <c r="I54" s="170"/>
      <c r="J54" s="169" t="s">
        <v>138</v>
      </c>
      <c r="K54" s="170"/>
      <c r="L54" s="169" t="s">
        <v>119</v>
      </c>
    </row>
    <row r="55" spans="1:12" ht="21.75" customHeight="1">
      <c r="A55" s="20"/>
      <c r="B55" s="21"/>
      <c r="C55" s="16"/>
      <c r="D55" s="25"/>
      <c r="E55" s="18"/>
      <c r="F55" s="26"/>
      <c r="G55" s="24"/>
      <c r="H55" s="26"/>
      <c r="I55" s="24"/>
      <c r="J55" s="26"/>
      <c r="K55" s="24"/>
      <c r="L55" s="26"/>
    </row>
    <row r="56" spans="1:12" ht="21.75" customHeight="1">
      <c r="A56" s="1" t="s">
        <v>75</v>
      </c>
      <c r="B56" s="2"/>
      <c r="C56" s="14"/>
      <c r="F56" s="40"/>
      <c r="G56" s="40"/>
      <c r="H56" s="40"/>
      <c r="I56" s="40"/>
      <c r="J56" s="40"/>
      <c r="K56" s="40"/>
      <c r="L56" s="40"/>
    </row>
    <row r="57" spans="1:12" ht="6" customHeight="1">
      <c r="C57" s="29"/>
      <c r="F57" s="40"/>
      <c r="G57" s="40"/>
      <c r="H57" s="40"/>
      <c r="I57" s="40"/>
      <c r="J57" s="40"/>
      <c r="K57" s="40"/>
      <c r="L57" s="40"/>
    </row>
    <row r="58" spans="1:12" ht="21.75" customHeight="1">
      <c r="A58" s="1" t="s">
        <v>20</v>
      </c>
      <c r="B58" s="2"/>
      <c r="C58" s="14"/>
      <c r="F58" s="40"/>
      <c r="G58" s="40"/>
      <c r="H58" s="40"/>
      <c r="I58" s="40"/>
      <c r="J58" s="40"/>
      <c r="K58" s="40"/>
      <c r="L58" s="40"/>
    </row>
    <row r="59" spans="1:12" s="118" customFormat="1" ht="21.75" customHeight="1">
      <c r="A59" s="118" t="s">
        <v>143</v>
      </c>
      <c r="C59" s="194"/>
      <c r="F59" s="146">
        <v>5000</v>
      </c>
      <c r="G59" s="195"/>
      <c r="H59" s="178">
        <v>9000</v>
      </c>
      <c r="I59" s="178"/>
      <c r="J59" s="146">
        <v>5000</v>
      </c>
      <c r="K59" s="178"/>
      <c r="L59" s="178">
        <v>9000</v>
      </c>
    </row>
    <row r="60" spans="1:12" ht="21.75" customHeight="1">
      <c r="A60" s="4" t="s">
        <v>107</v>
      </c>
      <c r="B60" s="4"/>
      <c r="C60" s="4"/>
      <c r="D60" s="41">
        <v>12</v>
      </c>
      <c r="E60" s="42"/>
      <c r="F60" s="177">
        <v>63612</v>
      </c>
      <c r="G60" s="177"/>
      <c r="H60" s="178">
        <v>44521</v>
      </c>
      <c r="I60" s="178"/>
      <c r="J60" s="178">
        <v>9191</v>
      </c>
      <c r="K60" s="178"/>
      <c r="L60" s="178">
        <v>7573</v>
      </c>
    </row>
    <row r="61" spans="1:12" ht="21.75" customHeight="1">
      <c r="A61" s="4" t="s">
        <v>76</v>
      </c>
      <c r="C61" s="29"/>
      <c r="D61" s="41"/>
      <c r="E61" s="42"/>
      <c r="F61" s="43"/>
      <c r="G61" s="43"/>
      <c r="H61" s="44"/>
      <c r="I61" s="44"/>
      <c r="J61" s="44"/>
      <c r="K61" s="44"/>
      <c r="L61" s="44"/>
    </row>
    <row r="62" spans="1:12" ht="21.75" customHeight="1">
      <c r="B62" s="3" t="s">
        <v>124</v>
      </c>
      <c r="C62" s="45"/>
      <c r="D62" s="41">
        <v>13</v>
      </c>
      <c r="E62" s="42"/>
      <c r="F62" s="177">
        <v>41164</v>
      </c>
      <c r="G62" s="177"/>
      <c r="H62" s="178">
        <v>39964</v>
      </c>
      <c r="I62" s="178"/>
      <c r="J62" s="146">
        <v>0</v>
      </c>
      <c r="K62" s="178"/>
      <c r="L62" s="178">
        <v>0</v>
      </c>
    </row>
    <row r="63" spans="1:12" ht="21.75" customHeight="1">
      <c r="A63" s="4" t="s">
        <v>21</v>
      </c>
      <c r="C63" s="29"/>
      <c r="D63" s="41"/>
      <c r="E63" s="42"/>
      <c r="F63" s="43"/>
      <c r="G63" s="43"/>
      <c r="H63" s="44"/>
      <c r="I63" s="44"/>
      <c r="J63" s="44"/>
      <c r="K63" s="44"/>
      <c r="L63" s="44"/>
    </row>
    <row r="64" spans="1:12" ht="21.75" customHeight="1">
      <c r="B64" s="3" t="s">
        <v>108</v>
      </c>
      <c r="C64" s="29"/>
      <c r="D64" s="41"/>
      <c r="E64" s="42"/>
      <c r="F64" s="177">
        <v>3134</v>
      </c>
      <c r="G64" s="177"/>
      <c r="H64" s="179">
        <v>3306</v>
      </c>
      <c r="I64" s="178"/>
      <c r="J64" s="146">
        <v>368</v>
      </c>
      <c r="K64" s="178"/>
      <c r="L64" s="178">
        <v>356</v>
      </c>
    </row>
    <row r="65" spans="1:12" ht="21.75" customHeight="1">
      <c r="A65" s="4" t="s">
        <v>22</v>
      </c>
      <c r="C65" s="29"/>
      <c r="D65" s="41"/>
      <c r="E65" s="42"/>
      <c r="F65" s="180">
        <v>9307</v>
      </c>
      <c r="G65" s="177"/>
      <c r="H65" s="181">
        <v>9069</v>
      </c>
      <c r="I65" s="182"/>
      <c r="J65" s="181">
        <v>572</v>
      </c>
      <c r="K65" s="182"/>
      <c r="L65" s="181">
        <v>380</v>
      </c>
    </row>
    <row r="66" spans="1:12" ht="6" customHeight="1">
      <c r="C66" s="29"/>
      <c r="F66" s="40"/>
      <c r="G66" s="40"/>
      <c r="H66" s="40"/>
      <c r="I66" s="40"/>
      <c r="J66" s="40"/>
      <c r="K66" s="40"/>
      <c r="L66" s="40"/>
    </row>
    <row r="67" spans="1:12" ht="21.75" customHeight="1">
      <c r="A67" s="1" t="s">
        <v>23</v>
      </c>
      <c r="B67" s="2"/>
      <c r="C67" s="14"/>
      <c r="F67" s="33">
        <f>SUM(F59:F65)</f>
        <v>122217</v>
      </c>
      <c r="G67" s="35"/>
      <c r="H67" s="33">
        <f>SUM(H59:H65)</f>
        <v>105860</v>
      </c>
      <c r="I67" s="35"/>
      <c r="J67" s="33">
        <f>SUM(J59:J65)</f>
        <v>15131</v>
      </c>
      <c r="K67" s="35"/>
      <c r="L67" s="33">
        <f>SUM(L59:L65)</f>
        <v>17309</v>
      </c>
    </row>
    <row r="68" spans="1:12" ht="21.75" customHeight="1">
      <c r="C68" s="29"/>
      <c r="F68" s="40"/>
      <c r="G68" s="40"/>
      <c r="H68" s="40"/>
      <c r="I68" s="40"/>
      <c r="J68" s="40"/>
      <c r="K68" s="40"/>
      <c r="L68" s="40"/>
    </row>
    <row r="69" spans="1:12" ht="21.75" customHeight="1">
      <c r="A69" s="1" t="s">
        <v>24</v>
      </c>
      <c r="B69" s="2"/>
      <c r="C69" s="14"/>
      <c r="F69" s="40"/>
      <c r="G69" s="40"/>
      <c r="H69" s="40"/>
      <c r="I69" s="40"/>
      <c r="J69" s="40"/>
      <c r="K69" s="40"/>
      <c r="L69" s="40"/>
    </row>
    <row r="70" spans="1:12" ht="6" customHeight="1">
      <c r="C70" s="29"/>
      <c r="F70" s="40"/>
      <c r="G70" s="40"/>
      <c r="H70" s="40"/>
      <c r="I70" s="40"/>
      <c r="J70" s="40"/>
      <c r="K70" s="40"/>
      <c r="L70" s="40"/>
    </row>
    <row r="71" spans="1:12" ht="21.75" customHeight="1">
      <c r="A71" s="4" t="s">
        <v>76</v>
      </c>
      <c r="C71" s="29"/>
      <c r="D71" s="41">
        <v>13</v>
      </c>
      <c r="E71" s="42"/>
      <c r="F71" s="178">
        <v>114952</v>
      </c>
      <c r="G71" s="178"/>
      <c r="H71" s="178">
        <v>145825</v>
      </c>
      <c r="I71" s="178"/>
      <c r="J71" s="178">
        <v>0</v>
      </c>
      <c r="K71" s="178"/>
      <c r="L71" s="178">
        <v>0</v>
      </c>
    </row>
    <row r="72" spans="1:12" ht="21.75" customHeight="1">
      <c r="A72" s="46" t="s">
        <v>87</v>
      </c>
      <c r="B72" s="46"/>
      <c r="C72" s="46"/>
      <c r="D72" s="41"/>
      <c r="E72" s="47"/>
      <c r="F72" s="178">
        <v>7716</v>
      </c>
      <c r="G72" s="178"/>
      <c r="H72" s="178">
        <v>10081</v>
      </c>
      <c r="I72" s="178"/>
      <c r="J72" s="178">
        <v>7003</v>
      </c>
      <c r="K72" s="178"/>
      <c r="L72" s="178">
        <v>7281</v>
      </c>
    </row>
    <row r="73" spans="1:12" ht="21.75" customHeight="1">
      <c r="A73" s="4" t="s">
        <v>25</v>
      </c>
      <c r="C73" s="29"/>
      <c r="D73" s="42"/>
      <c r="E73" s="42"/>
      <c r="F73" s="181">
        <v>20635</v>
      </c>
      <c r="G73" s="182"/>
      <c r="H73" s="181">
        <v>18807</v>
      </c>
      <c r="I73" s="182"/>
      <c r="J73" s="181">
        <v>5807</v>
      </c>
      <c r="K73" s="182"/>
      <c r="L73" s="181">
        <v>5424</v>
      </c>
    </row>
    <row r="74" spans="1:12" ht="6" customHeight="1">
      <c r="C74" s="29"/>
      <c r="F74" s="40"/>
      <c r="G74" s="40"/>
    </row>
    <row r="75" spans="1:12" ht="21.75" customHeight="1">
      <c r="A75" s="1" t="s">
        <v>26</v>
      </c>
      <c r="B75" s="2"/>
      <c r="C75" s="14"/>
      <c r="F75" s="33">
        <f>SUM(F71:F74)</f>
        <v>143303</v>
      </c>
      <c r="G75" s="27"/>
      <c r="H75" s="33">
        <f>SUM(H71:H73)</f>
        <v>174713</v>
      </c>
      <c r="I75" s="27"/>
      <c r="J75" s="33">
        <f>SUM(J71:J74)</f>
        <v>12810</v>
      </c>
      <c r="K75" s="27"/>
      <c r="L75" s="33">
        <f>SUM(L71:L73)</f>
        <v>12705</v>
      </c>
    </row>
    <row r="76" spans="1:12" ht="6" customHeight="1">
      <c r="C76" s="29"/>
      <c r="F76" s="40"/>
      <c r="G76" s="40"/>
      <c r="H76" s="40"/>
      <c r="I76" s="40"/>
      <c r="J76" s="40"/>
      <c r="K76" s="40"/>
      <c r="L76" s="40"/>
    </row>
    <row r="77" spans="1:12" ht="21.75" customHeight="1">
      <c r="A77" s="1" t="s">
        <v>27</v>
      </c>
      <c r="B77" s="2"/>
      <c r="C77" s="14"/>
      <c r="F77" s="33">
        <f>SUM(F67+F75)</f>
        <v>265520</v>
      </c>
      <c r="G77" s="40"/>
      <c r="H77" s="33">
        <f>SUM(H67+H75)</f>
        <v>280573</v>
      </c>
      <c r="I77" s="40"/>
      <c r="J77" s="33">
        <f>SUM(J67+J75)</f>
        <v>27941</v>
      </c>
      <c r="K77" s="40"/>
      <c r="L77" s="33">
        <f>SUM(L67+L75)</f>
        <v>30014</v>
      </c>
    </row>
    <row r="78" spans="1:12" ht="21.75" customHeight="1">
      <c r="A78" s="1"/>
      <c r="B78" s="2"/>
      <c r="C78" s="14"/>
      <c r="F78" s="48"/>
      <c r="G78" s="49"/>
      <c r="H78" s="48"/>
      <c r="I78" s="49"/>
      <c r="J78" s="48"/>
      <c r="K78" s="49"/>
      <c r="L78" s="50"/>
    </row>
    <row r="79" spans="1:12" ht="21.75" customHeight="1">
      <c r="A79" s="1"/>
      <c r="B79" s="2"/>
      <c r="C79" s="14"/>
      <c r="F79" s="48"/>
      <c r="G79" s="49"/>
      <c r="H79" s="48"/>
      <c r="I79" s="49"/>
      <c r="J79" s="48"/>
      <c r="K79" s="49"/>
      <c r="L79" s="50"/>
    </row>
    <row r="80" spans="1:12" ht="21.75" customHeight="1">
      <c r="A80" s="1"/>
      <c r="B80" s="2"/>
      <c r="C80" s="14"/>
      <c r="F80" s="48"/>
      <c r="G80" s="49"/>
      <c r="H80" s="48"/>
      <c r="I80" s="49"/>
      <c r="J80" s="48"/>
      <c r="K80" s="49"/>
      <c r="L80" s="50"/>
    </row>
    <row r="81" spans="1:12" ht="21.75" customHeight="1">
      <c r="A81" s="1"/>
      <c r="B81" s="2"/>
      <c r="C81" s="14"/>
      <c r="F81" s="48"/>
      <c r="G81" s="49"/>
      <c r="H81" s="48"/>
      <c r="I81" s="49"/>
      <c r="J81" s="48"/>
      <c r="K81" s="49"/>
      <c r="L81" s="50"/>
    </row>
    <row r="82" spans="1:12" ht="21.75" customHeight="1">
      <c r="A82" s="1"/>
      <c r="B82" s="2"/>
      <c r="C82" s="14"/>
      <c r="F82" s="48"/>
      <c r="G82" s="49"/>
      <c r="H82" s="48"/>
      <c r="I82" s="49"/>
      <c r="J82" s="48"/>
      <c r="K82" s="49"/>
      <c r="L82" s="50"/>
    </row>
    <row r="83" spans="1:12" ht="21.75" customHeight="1">
      <c r="A83" s="1"/>
      <c r="B83" s="2"/>
      <c r="C83" s="14"/>
      <c r="F83" s="48"/>
      <c r="G83" s="49"/>
      <c r="H83" s="48"/>
      <c r="I83" s="49"/>
      <c r="J83" s="48"/>
      <c r="K83" s="49"/>
      <c r="L83" s="50"/>
    </row>
    <row r="84" spans="1:12" ht="21.75" customHeight="1">
      <c r="A84" s="1"/>
      <c r="B84" s="2"/>
      <c r="C84" s="14"/>
      <c r="F84" s="48"/>
      <c r="G84" s="49"/>
      <c r="H84" s="48"/>
      <c r="I84" s="49"/>
      <c r="J84" s="48"/>
      <c r="K84" s="49"/>
      <c r="L84" s="50"/>
    </row>
    <row r="85" spans="1:12" ht="21.75" customHeight="1">
      <c r="A85" s="1"/>
      <c r="B85" s="2"/>
      <c r="C85" s="14"/>
      <c r="F85" s="48"/>
      <c r="G85" s="49"/>
      <c r="H85" s="48"/>
      <c r="I85" s="49"/>
      <c r="J85" s="48"/>
      <c r="K85" s="49"/>
      <c r="L85" s="50"/>
    </row>
    <row r="86" spans="1:12" ht="21.75" customHeight="1">
      <c r="A86" s="31" t="s">
        <v>19</v>
      </c>
      <c r="B86" s="31"/>
      <c r="C86" s="31"/>
      <c r="D86" s="31"/>
      <c r="E86" s="31"/>
      <c r="F86" s="38"/>
      <c r="G86" s="38"/>
      <c r="L86" s="3"/>
    </row>
    <row r="87" spans="1:12" ht="21.7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</row>
    <row r="88" spans="1:12" ht="21.7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</row>
    <row r="89" spans="1:12" ht="4.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</row>
    <row r="90" spans="1:12" ht="21.75" customHeight="1">
      <c r="A90" s="7" t="str">
        <f>A45</f>
        <v>หมายเหตุประกอบงบการเงินรวมและงบการเงินเฉพาะกิจการเป็นส่วนหนึ่งของงบการเงินนี้</v>
      </c>
      <c r="B90" s="7"/>
      <c r="C90" s="7"/>
      <c r="D90" s="7"/>
      <c r="E90" s="7"/>
      <c r="F90" s="7"/>
      <c r="G90" s="7"/>
      <c r="H90" s="7"/>
      <c r="I90" s="7"/>
      <c r="J90" s="6"/>
      <c r="K90" s="6"/>
      <c r="L90" s="7"/>
    </row>
    <row r="91" spans="1:12" ht="21.75" customHeight="1">
      <c r="A91" s="1" t="str">
        <f>+A46</f>
        <v>บริษัท แม็ทชิ่ง แม็กซิไมซ์ โซลูชั่น จำกัด (มหาชน)</v>
      </c>
      <c r="B91" s="2"/>
      <c r="C91" s="2"/>
    </row>
    <row r="92" spans="1:12" ht="21.75" customHeight="1">
      <c r="A92" s="1" t="s">
        <v>129</v>
      </c>
      <c r="B92" s="2"/>
      <c r="C92" s="2"/>
    </row>
    <row r="93" spans="1:12" ht="21.75" customHeight="1">
      <c r="A93" s="39" t="str">
        <f>+A3</f>
        <v>ณ วันที่ 30 กันยายน พ.ศ. 2566</v>
      </c>
      <c r="B93" s="5"/>
      <c r="C93" s="5"/>
      <c r="D93" s="6"/>
      <c r="E93" s="6"/>
      <c r="F93" s="6"/>
      <c r="G93" s="6"/>
      <c r="H93" s="6"/>
      <c r="I93" s="6"/>
      <c r="J93" s="6"/>
      <c r="K93" s="6"/>
      <c r="L93" s="7"/>
    </row>
    <row r="95" spans="1:12" ht="21.75" customHeight="1">
      <c r="F95" s="6"/>
      <c r="G95" s="6"/>
      <c r="H95" s="6"/>
      <c r="I95" s="6"/>
      <c r="J95" s="6"/>
      <c r="K95" s="6"/>
      <c r="L95" s="13" t="s">
        <v>2</v>
      </c>
    </row>
    <row r="96" spans="1:12" ht="21.75" customHeight="1">
      <c r="A96" s="1"/>
      <c r="B96" s="2"/>
      <c r="C96" s="14"/>
      <c r="D96" s="15"/>
      <c r="E96" s="15"/>
      <c r="F96" s="257" t="s">
        <v>3</v>
      </c>
      <c r="G96" s="257"/>
      <c r="H96" s="257"/>
      <c r="I96" s="15"/>
      <c r="J96" s="257" t="s">
        <v>83</v>
      </c>
      <c r="K96" s="257"/>
      <c r="L96" s="257"/>
    </row>
    <row r="97" spans="1:12" ht="21.75" customHeight="1">
      <c r="A97" s="1"/>
      <c r="B97" s="2"/>
      <c r="C97" s="16"/>
      <c r="D97" s="16"/>
      <c r="E97" s="16"/>
      <c r="F97" s="17" t="s">
        <v>88</v>
      </c>
      <c r="G97" s="18"/>
      <c r="H97" s="18" t="s">
        <v>4</v>
      </c>
      <c r="I97" s="18"/>
      <c r="J97" s="17" t="s">
        <v>88</v>
      </c>
      <c r="K97" s="18"/>
      <c r="L97" s="19" t="s">
        <v>4</v>
      </c>
    </row>
    <row r="98" spans="1:12" ht="21.75" customHeight="1">
      <c r="A98" s="1"/>
      <c r="B98" s="2"/>
      <c r="C98" s="16"/>
      <c r="D98" s="51"/>
      <c r="E98" s="16"/>
      <c r="F98" s="18" t="s">
        <v>126</v>
      </c>
      <c r="G98" s="18"/>
      <c r="H98" s="18" t="s">
        <v>5</v>
      </c>
      <c r="I98" s="18"/>
      <c r="J98" s="18" t="s">
        <v>126</v>
      </c>
      <c r="K98" s="18"/>
      <c r="L98" s="18" t="s">
        <v>5</v>
      </c>
    </row>
    <row r="99" spans="1:12" ht="21.75" customHeight="1">
      <c r="A99" s="1"/>
      <c r="B99" s="2"/>
      <c r="C99" s="16"/>
      <c r="D99" s="25"/>
      <c r="E99" s="16"/>
      <c r="F99" s="23" t="s">
        <v>138</v>
      </c>
      <c r="G99" s="24"/>
      <c r="H99" s="23" t="s">
        <v>119</v>
      </c>
      <c r="I99" s="24"/>
      <c r="J99" s="23" t="s">
        <v>138</v>
      </c>
      <c r="K99" s="24"/>
      <c r="L99" s="23" t="s">
        <v>119</v>
      </c>
    </row>
    <row r="100" spans="1:12" ht="21.75" customHeight="1">
      <c r="A100" s="1"/>
      <c r="B100" s="2"/>
      <c r="C100" s="16"/>
      <c r="D100" s="25"/>
      <c r="E100" s="16"/>
      <c r="F100" s="26"/>
      <c r="G100" s="24"/>
      <c r="H100" s="26"/>
      <c r="I100" s="24"/>
      <c r="J100" s="26"/>
      <c r="K100" s="24"/>
      <c r="L100" s="26"/>
    </row>
    <row r="101" spans="1:12" ht="21.75" customHeight="1">
      <c r="A101" s="1" t="s">
        <v>130</v>
      </c>
      <c r="B101" s="2"/>
      <c r="C101" s="14"/>
      <c r="D101" s="11"/>
      <c r="F101" s="40"/>
      <c r="G101" s="40"/>
      <c r="H101" s="40"/>
      <c r="I101" s="40"/>
      <c r="J101" s="40"/>
      <c r="K101" s="40"/>
      <c r="L101" s="40"/>
    </row>
    <row r="102" spans="1:12" ht="6" customHeight="1">
      <c r="C102" s="29"/>
      <c r="D102" s="11"/>
      <c r="F102" s="40"/>
      <c r="G102" s="40"/>
      <c r="H102" s="40"/>
      <c r="I102" s="40"/>
      <c r="J102" s="40"/>
      <c r="K102" s="40"/>
      <c r="L102" s="40"/>
    </row>
    <row r="103" spans="1:12" ht="21.75" customHeight="1">
      <c r="A103" s="1" t="s">
        <v>77</v>
      </c>
      <c r="B103" s="2"/>
      <c r="C103" s="14"/>
      <c r="D103" s="11"/>
      <c r="F103" s="40"/>
      <c r="G103" s="40"/>
      <c r="H103" s="40"/>
      <c r="I103" s="40"/>
      <c r="J103" s="40"/>
      <c r="K103" s="40"/>
      <c r="L103" s="40"/>
    </row>
    <row r="104" spans="1:12" ht="6" customHeight="1">
      <c r="C104" s="29"/>
      <c r="D104" s="11"/>
      <c r="F104" s="40"/>
      <c r="G104" s="40"/>
      <c r="H104" s="40"/>
      <c r="I104" s="40"/>
      <c r="J104" s="40"/>
      <c r="K104" s="40"/>
      <c r="L104" s="40"/>
    </row>
    <row r="105" spans="1:12" ht="21.75" customHeight="1">
      <c r="A105" s="4" t="s">
        <v>28</v>
      </c>
      <c r="C105" s="29"/>
      <c r="D105" s="11"/>
      <c r="F105" s="40"/>
      <c r="G105" s="40"/>
      <c r="H105" s="40"/>
      <c r="I105" s="40"/>
      <c r="J105" s="40"/>
      <c r="K105" s="40"/>
      <c r="L105" s="40"/>
    </row>
    <row r="106" spans="1:12" ht="21.75" customHeight="1">
      <c r="B106" s="3" t="s">
        <v>29</v>
      </c>
      <c r="D106" s="52"/>
      <c r="F106" s="40"/>
      <c r="G106" s="40"/>
      <c r="H106" s="40"/>
      <c r="I106" s="40"/>
      <c r="J106" s="40"/>
      <c r="K106" s="40"/>
      <c r="L106" s="40"/>
    </row>
    <row r="107" spans="1:12" ht="21.75" customHeight="1">
      <c r="C107" s="3" t="s">
        <v>80</v>
      </c>
      <c r="D107" s="53"/>
      <c r="E107" s="42"/>
      <c r="F107" s="54"/>
      <c r="G107" s="55"/>
      <c r="H107" s="54"/>
      <c r="I107" s="56"/>
      <c r="J107" s="54"/>
      <c r="K107" s="56"/>
      <c r="L107" s="54"/>
    </row>
    <row r="108" spans="1:12" ht="21.75" customHeight="1" thickBot="1">
      <c r="C108" s="3" t="s">
        <v>30</v>
      </c>
      <c r="D108" s="53"/>
      <c r="E108" s="42"/>
      <c r="F108" s="152">
        <v>781630</v>
      </c>
      <c r="G108" s="158"/>
      <c r="H108" s="152">
        <v>781630</v>
      </c>
      <c r="I108" s="102"/>
      <c r="J108" s="152">
        <v>781630</v>
      </c>
      <c r="K108" s="178"/>
      <c r="L108" s="152">
        <v>781630</v>
      </c>
    </row>
    <row r="109" spans="1:12" ht="6" customHeight="1" thickTop="1">
      <c r="C109" s="29"/>
      <c r="D109" s="57"/>
      <c r="E109" s="58"/>
      <c r="F109" s="59"/>
      <c r="G109" s="59"/>
      <c r="H109" s="59"/>
      <c r="I109" s="60"/>
      <c r="J109" s="59"/>
      <c r="K109" s="61"/>
      <c r="L109" s="59"/>
    </row>
    <row r="110" spans="1:12" ht="21.75" customHeight="1">
      <c r="B110" s="3" t="s">
        <v>31</v>
      </c>
      <c r="D110" s="53"/>
      <c r="E110" s="42"/>
      <c r="F110" s="62"/>
      <c r="G110" s="62"/>
      <c r="H110" s="62"/>
      <c r="I110" s="62"/>
      <c r="J110" s="62"/>
      <c r="K110" s="62"/>
      <c r="L110" s="62"/>
    </row>
    <row r="111" spans="1:12" ht="21.75" customHeight="1">
      <c r="C111" s="3" t="s">
        <v>99</v>
      </c>
      <c r="D111" s="63"/>
      <c r="E111" s="47"/>
      <c r="F111" s="47"/>
      <c r="G111" s="47"/>
      <c r="H111" s="47"/>
      <c r="I111" s="47"/>
      <c r="J111" s="47"/>
      <c r="K111" s="47"/>
      <c r="L111" s="47"/>
    </row>
    <row r="112" spans="1:12" ht="21.75" customHeight="1">
      <c r="C112" s="3" t="s">
        <v>32</v>
      </c>
      <c r="D112" s="11"/>
      <c r="F112" s="178">
        <v>781629</v>
      </c>
      <c r="G112" s="183"/>
      <c r="H112" s="178">
        <v>781629</v>
      </c>
      <c r="I112" s="178"/>
      <c r="J112" s="178">
        <v>781629</v>
      </c>
      <c r="K112" s="178"/>
      <c r="L112" s="178">
        <v>781629</v>
      </c>
    </row>
    <row r="113" spans="1:12" ht="21.75" customHeight="1">
      <c r="A113" s="4" t="s">
        <v>33</v>
      </c>
      <c r="D113" s="53"/>
      <c r="E113" s="42"/>
      <c r="F113" s="178">
        <v>906215</v>
      </c>
      <c r="G113" s="183"/>
      <c r="H113" s="178">
        <v>906215</v>
      </c>
      <c r="I113" s="178"/>
      <c r="J113" s="178">
        <v>906215</v>
      </c>
      <c r="K113" s="178"/>
      <c r="L113" s="178">
        <v>906215</v>
      </c>
    </row>
    <row r="114" spans="1:12" ht="21.75" customHeight="1">
      <c r="A114" s="3" t="s">
        <v>106</v>
      </c>
      <c r="C114" s="29"/>
      <c r="D114" s="53"/>
      <c r="E114" s="42"/>
      <c r="F114" s="44"/>
      <c r="G114" s="64"/>
      <c r="H114" s="44"/>
      <c r="I114" s="44"/>
      <c r="J114" s="44"/>
      <c r="K114" s="44"/>
      <c r="L114" s="44"/>
    </row>
    <row r="115" spans="1:12" ht="21.75" customHeight="1">
      <c r="B115" s="3" t="s">
        <v>34</v>
      </c>
      <c r="D115" s="53"/>
      <c r="E115" s="42"/>
      <c r="F115" s="178">
        <v>10659</v>
      </c>
      <c r="G115" s="183"/>
      <c r="H115" s="178">
        <v>10659</v>
      </c>
      <c r="I115" s="178"/>
      <c r="J115" s="178">
        <v>10659</v>
      </c>
      <c r="K115" s="178"/>
      <c r="L115" s="178">
        <v>10659</v>
      </c>
    </row>
    <row r="116" spans="1:12" ht="21.75" customHeight="1">
      <c r="B116" s="3" t="s">
        <v>122</v>
      </c>
      <c r="D116" s="53"/>
      <c r="E116" s="53"/>
      <c r="F116" s="184">
        <v>-426427</v>
      </c>
      <c r="G116" s="183"/>
      <c r="H116" s="185">
        <v>-441657</v>
      </c>
      <c r="I116" s="178"/>
      <c r="J116" s="185">
        <v>-305033</v>
      </c>
      <c r="K116" s="178"/>
      <c r="L116" s="185">
        <v>-303502</v>
      </c>
    </row>
    <row r="117" spans="1:12" ht="6" customHeight="1">
      <c r="C117" s="29"/>
      <c r="F117" s="40"/>
      <c r="G117" s="40"/>
      <c r="H117" s="40"/>
      <c r="I117" s="40"/>
      <c r="J117" s="40"/>
      <c r="K117" s="40"/>
      <c r="L117" s="40"/>
    </row>
    <row r="118" spans="1:12" ht="21.75" customHeight="1">
      <c r="A118" s="4" t="s">
        <v>81</v>
      </c>
      <c r="C118" s="29"/>
      <c r="F118" s="27">
        <f>SUM(F112:F116)</f>
        <v>1272076</v>
      </c>
      <c r="G118" s="27"/>
      <c r="H118" s="27">
        <f>SUM(H112:H116)</f>
        <v>1256846</v>
      </c>
      <c r="I118" s="27"/>
      <c r="J118" s="27">
        <f>SUM(J112:J116)</f>
        <v>1393470</v>
      </c>
      <c r="K118" s="27"/>
      <c r="L118" s="27">
        <f>SUM(L112:L116)</f>
        <v>1395001</v>
      </c>
    </row>
    <row r="119" spans="1:12" ht="21.75" customHeight="1">
      <c r="A119" s="4" t="s">
        <v>35</v>
      </c>
      <c r="C119" s="29"/>
      <c r="D119" s="42"/>
      <c r="F119" s="66">
        <v>0</v>
      </c>
      <c r="G119" s="64"/>
      <c r="H119" s="186" t="s">
        <v>100</v>
      </c>
      <c r="I119" s="56"/>
      <c r="J119" s="67">
        <v>0</v>
      </c>
      <c r="K119" s="56"/>
      <c r="L119" s="68" t="s">
        <v>100</v>
      </c>
    </row>
    <row r="120" spans="1:12" ht="6" customHeight="1">
      <c r="A120" s="1"/>
      <c r="B120" s="2"/>
      <c r="C120" s="14"/>
      <c r="F120" s="40"/>
      <c r="G120" s="40"/>
      <c r="H120" s="40"/>
      <c r="I120" s="40"/>
      <c r="J120" s="40"/>
      <c r="K120" s="40"/>
      <c r="L120" s="40"/>
    </row>
    <row r="121" spans="1:12" ht="21.75" customHeight="1">
      <c r="A121" s="1" t="s">
        <v>78</v>
      </c>
      <c r="B121" s="2"/>
      <c r="C121" s="14"/>
      <c r="F121" s="33">
        <f>SUM(F118:F119)</f>
        <v>1272076</v>
      </c>
      <c r="G121" s="27"/>
      <c r="H121" s="33">
        <f>SUM(H118:H119)</f>
        <v>1256846</v>
      </c>
      <c r="I121" s="27"/>
      <c r="J121" s="33">
        <f>SUM(J118:J119)</f>
        <v>1393470</v>
      </c>
      <c r="K121" s="27"/>
      <c r="L121" s="33">
        <f>SUM(L118:L119)</f>
        <v>1395001</v>
      </c>
    </row>
    <row r="122" spans="1:12" ht="6" customHeight="1">
      <c r="C122" s="29"/>
      <c r="F122" s="40"/>
      <c r="G122" s="40"/>
      <c r="H122" s="40"/>
      <c r="I122" s="40"/>
      <c r="J122" s="40"/>
      <c r="K122" s="40"/>
      <c r="L122" s="40"/>
    </row>
    <row r="123" spans="1:12" ht="21.75" customHeight="1" thickBot="1">
      <c r="A123" s="1" t="s">
        <v>79</v>
      </c>
      <c r="B123" s="2"/>
      <c r="C123" s="14"/>
      <c r="F123" s="36">
        <f>SUM(F77+F121)</f>
        <v>1537596</v>
      </c>
      <c r="G123" s="35"/>
      <c r="H123" s="36">
        <f>SUM(H77+H121)</f>
        <v>1537419</v>
      </c>
      <c r="I123" s="35"/>
      <c r="J123" s="36">
        <f>+J121+J77</f>
        <v>1421411</v>
      </c>
      <c r="K123" s="35"/>
      <c r="L123" s="36">
        <f>SUM(L77+L121)</f>
        <v>1425015</v>
      </c>
    </row>
    <row r="124" spans="1:12" ht="21.75" customHeight="1" thickTop="1">
      <c r="F124" s="49"/>
      <c r="G124" s="49"/>
      <c r="H124" s="49"/>
      <c r="I124" s="49"/>
      <c r="J124" s="49"/>
      <c r="K124" s="49"/>
      <c r="L124" s="49"/>
    </row>
    <row r="125" spans="1:12" ht="21.75" customHeight="1">
      <c r="F125" s="49"/>
      <c r="G125" s="49"/>
      <c r="H125" s="49"/>
      <c r="I125" s="49"/>
      <c r="J125" s="49"/>
      <c r="K125" s="49"/>
      <c r="L125" s="49"/>
    </row>
    <row r="126" spans="1:12" ht="21.75" customHeight="1">
      <c r="F126" s="49"/>
      <c r="G126" s="49"/>
      <c r="H126" s="49"/>
      <c r="I126" s="49"/>
      <c r="J126" s="49"/>
      <c r="K126" s="49"/>
      <c r="L126" s="49"/>
    </row>
    <row r="127" spans="1:12" ht="21.75" customHeight="1">
      <c r="F127" s="49"/>
      <c r="G127" s="49"/>
      <c r="H127" s="49"/>
      <c r="I127" s="49"/>
      <c r="J127" s="49"/>
      <c r="K127" s="49"/>
      <c r="L127" s="49"/>
    </row>
    <row r="128" spans="1:12" ht="21.75" customHeight="1">
      <c r="F128" s="49"/>
      <c r="G128" s="49"/>
      <c r="H128" s="49"/>
      <c r="I128" s="49"/>
      <c r="J128" s="49"/>
      <c r="K128" s="49"/>
      <c r="L128" s="49"/>
    </row>
    <row r="129" spans="1:12" ht="21.75" customHeight="1">
      <c r="F129" s="49"/>
      <c r="G129" s="49"/>
      <c r="H129" s="49"/>
      <c r="I129" s="49"/>
      <c r="J129" s="49"/>
      <c r="K129" s="49"/>
      <c r="L129" s="49"/>
    </row>
    <row r="131" spans="1:12" ht="21.75" customHeight="1">
      <c r="A131" s="31" t="s">
        <v>19</v>
      </c>
      <c r="B131" s="31"/>
      <c r="C131" s="31"/>
      <c r="D131" s="31"/>
      <c r="E131" s="31"/>
      <c r="F131" s="38"/>
      <c r="L131" s="3"/>
    </row>
    <row r="132" spans="1:12" ht="21.75" customHeight="1">
      <c r="L132" s="3"/>
    </row>
    <row r="133" spans="1:12" ht="21.75" customHeight="1">
      <c r="L133" s="3"/>
    </row>
    <row r="134" spans="1:12" ht="19.5" customHeight="1">
      <c r="F134" s="70"/>
      <c r="G134" s="70"/>
      <c r="H134" s="70"/>
      <c r="I134" s="70"/>
      <c r="J134" s="70"/>
      <c r="K134" s="70"/>
      <c r="L134" s="71"/>
    </row>
    <row r="135" spans="1:12" ht="21.75" customHeight="1">
      <c r="A135" s="7" t="str">
        <f>A90</f>
        <v>หมายเหตุประกอบงบการเงินรวมและงบการเงินเฉพาะกิจการเป็นส่วนหนึ่งของงบการเงินนี้</v>
      </c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7"/>
    </row>
  </sheetData>
  <mergeCells count="6">
    <mergeCell ref="F6:H6"/>
    <mergeCell ref="J6:L6"/>
    <mergeCell ref="F51:H51"/>
    <mergeCell ref="J51:L51"/>
    <mergeCell ref="F96:H96"/>
    <mergeCell ref="J96:L96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&amp;R&amp;"Browallia New,Regular"&amp;14&amp;P</oddFooter>
  </headerFooter>
  <rowBreaks count="2" manualBreakCount="2">
    <brk id="45" max="16383" man="1"/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2"/>
  <sheetViews>
    <sheetView topLeftCell="A26" zoomScaleNormal="100" zoomScaleSheetLayoutView="100" workbookViewId="0">
      <selection activeCell="I47" sqref="I47"/>
    </sheetView>
  </sheetViews>
  <sheetFormatPr defaultColWidth="9.33203125" defaultRowHeight="21.75" customHeight="1"/>
  <cols>
    <col min="1" max="1" width="32.6640625" style="118" customWidth="1"/>
    <col min="2" max="2" width="3.5546875" style="118" customWidth="1"/>
    <col min="3" max="3" width="15.33203125" style="118" customWidth="1"/>
    <col min="4" max="4" width="0.6640625" style="118" customWidth="1"/>
    <col min="5" max="5" width="15.33203125" style="118" customWidth="1"/>
    <col min="6" max="6" width="0.6640625" style="118" customWidth="1"/>
    <col min="7" max="7" width="15.33203125" style="118" customWidth="1"/>
    <col min="8" max="8" width="0.6640625" style="118" customWidth="1"/>
    <col min="9" max="9" width="15.33203125" style="118" customWidth="1"/>
    <col min="10" max="16384" width="9.33203125" style="118"/>
  </cols>
  <sheetData>
    <row r="1" spans="1:9" s="3" customFormat="1" ht="21.75" customHeight="1">
      <c r="A1" s="2" t="s">
        <v>0</v>
      </c>
    </row>
    <row r="2" spans="1:9" s="3" customFormat="1" ht="21.75" customHeight="1">
      <c r="A2" s="72" t="s">
        <v>96</v>
      </c>
    </row>
    <row r="3" spans="1:9" s="3" customFormat="1" ht="21.75" customHeight="1">
      <c r="A3" s="73" t="s">
        <v>139</v>
      </c>
      <c r="B3" s="6"/>
      <c r="C3" s="6"/>
      <c r="D3" s="6"/>
      <c r="E3" s="6"/>
      <c r="F3" s="6"/>
      <c r="G3" s="6"/>
      <c r="H3" s="6"/>
      <c r="I3" s="6"/>
    </row>
    <row r="4" spans="1:9" s="3" customFormat="1" ht="21" customHeight="1"/>
    <row r="5" spans="1:9" s="3" customFormat="1" ht="21" customHeight="1">
      <c r="C5" s="6"/>
      <c r="D5" s="6"/>
      <c r="E5" s="6"/>
      <c r="F5" s="6"/>
      <c r="G5" s="6"/>
      <c r="H5" s="6"/>
      <c r="I5" s="74" t="s">
        <v>2</v>
      </c>
    </row>
    <row r="6" spans="1:9" s="3" customFormat="1" ht="21" customHeight="1">
      <c r="A6" s="14"/>
      <c r="B6" s="15"/>
      <c r="C6" s="257" t="s">
        <v>3</v>
      </c>
      <c r="D6" s="257"/>
      <c r="E6" s="257"/>
      <c r="F6" s="15"/>
      <c r="G6" s="257" t="s">
        <v>83</v>
      </c>
      <c r="H6" s="257"/>
      <c r="I6" s="257"/>
    </row>
    <row r="7" spans="1:9" s="3" customFormat="1" ht="21" customHeight="1">
      <c r="A7" s="14"/>
      <c r="B7" s="15"/>
      <c r="C7" s="75" t="s">
        <v>88</v>
      </c>
      <c r="D7" s="75"/>
      <c r="E7" s="75" t="s">
        <v>88</v>
      </c>
      <c r="F7" s="75"/>
      <c r="G7" s="75" t="s">
        <v>88</v>
      </c>
      <c r="H7" s="75"/>
      <c r="I7" s="75" t="s">
        <v>88</v>
      </c>
    </row>
    <row r="8" spans="1:9" s="3" customFormat="1" ht="21" customHeight="1">
      <c r="A8" s="16"/>
      <c r="B8" s="16"/>
      <c r="C8" s="18" t="s">
        <v>126</v>
      </c>
      <c r="D8" s="18"/>
      <c r="E8" s="18" t="s">
        <v>126</v>
      </c>
      <c r="F8" s="18"/>
      <c r="G8" s="18" t="s">
        <v>126</v>
      </c>
      <c r="H8" s="18"/>
      <c r="I8" s="18" t="s">
        <v>126</v>
      </c>
    </row>
    <row r="9" spans="1:9" s="3" customFormat="1" ht="21" customHeight="1">
      <c r="A9" s="16"/>
      <c r="B9" s="76"/>
      <c r="C9" s="169" t="s">
        <v>138</v>
      </c>
      <c r="D9" s="170"/>
      <c r="E9" s="169" t="s">
        <v>119</v>
      </c>
      <c r="F9" s="170"/>
      <c r="G9" s="169" t="s">
        <v>138</v>
      </c>
      <c r="H9" s="170"/>
      <c r="I9" s="169" t="s">
        <v>119</v>
      </c>
    </row>
    <row r="10" spans="1:9" s="3" customFormat="1" ht="6" customHeight="1">
      <c r="A10" s="16"/>
      <c r="B10" s="15"/>
      <c r="C10" s="77"/>
      <c r="D10" s="77"/>
      <c r="E10" s="77"/>
      <c r="F10" s="77"/>
      <c r="G10" s="77"/>
      <c r="H10" s="77"/>
      <c r="I10" s="77"/>
    </row>
    <row r="11" spans="1:9" s="3" customFormat="1" ht="20.100000000000001" customHeight="1">
      <c r="A11" s="14" t="s">
        <v>36</v>
      </c>
      <c r="C11" s="85"/>
      <c r="D11" s="49"/>
      <c r="E11" s="85"/>
      <c r="F11" s="69"/>
      <c r="G11" s="69"/>
      <c r="H11" s="69"/>
      <c r="I11" s="69"/>
    </row>
    <row r="12" spans="1:9" s="3" customFormat="1" ht="6" customHeight="1">
      <c r="A12" s="29"/>
      <c r="C12" s="49"/>
      <c r="D12" s="49"/>
      <c r="E12" s="49"/>
      <c r="F12" s="69"/>
      <c r="G12" s="69"/>
      <c r="H12" s="69"/>
      <c r="I12" s="69"/>
    </row>
    <row r="13" spans="1:9" s="3" customFormat="1" ht="20.100000000000001" customHeight="1">
      <c r="A13" s="29" t="s">
        <v>37</v>
      </c>
      <c r="C13" s="78">
        <v>118294</v>
      </c>
      <c r="D13" s="79"/>
      <c r="E13" s="78">
        <v>85960</v>
      </c>
      <c r="F13" s="162"/>
      <c r="G13" s="163">
        <v>7603</v>
      </c>
      <c r="H13" s="162"/>
      <c r="I13" s="163">
        <v>12249</v>
      </c>
    </row>
    <row r="14" spans="1:9" s="3" customFormat="1" ht="20.100000000000001" customHeight="1">
      <c r="A14" s="29" t="s">
        <v>74</v>
      </c>
      <c r="C14" s="81">
        <v>1428</v>
      </c>
      <c r="D14" s="79"/>
      <c r="E14" s="81">
        <v>975</v>
      </c>
      <c r="F14" s="163"/>
      <c r="G14" s="164">
        <v>0</v>
      </c>
      <c r="H14" s="163"/>
      <c r="I14" s="164">
        <v>0</v>
      </c>
    </row>
    <row r="15" spans="1:9" s="3" customFormat="1" ht="6" customHeight="1">
      <c r="A15" s="84"/>
      <c r="C15" s="85"/>
      <c r="D15" s="85"/>
      <c r="E15" s="85"/>
      <c r="F15" s="85"/>
      <c r="G15" s="85"/>
      <c r="H15" s="86"/>
      <c r="I15" s="85"/>
    </row>
    <row r="16" spans="1:9" s="3" customFormat="1" ht="20.100000000000001" customHeight="1">
      <c r="A16" s="14" t="s">
        <v>38</v>
      </c>
      <c r="C16" s="87">
        <f>SUM(C13:C14)</f>
        <v>119722</v>
      </c>
      <c r="D16" s="48"/>
      <c r="E16" s="87">
        <f>SUM(E13:E14)</f>
        <v>86935</v>
      </c>
      <c r="F16" s="48"/>
      <c r="G16" s="87">
        <f>SUM(G13:G14)</f>
        <v>7603</v>
      </c>
      <c r="H16" s="50"/>
      <c r="I16" s="87">
        <f>SUM(I13:I14)</f>
        <v>12249</v>
      </c>
    </row>
    <row r="17" spans="1:9" s="3" customFormat="1" ht="15" customHeight="1">
      <c r="A17" s="29"/>
      <c r="C17" s="49"/>
      <c r="D17" s="49"/>
      <c r="E17" s="49"/>
      <c r="F17" s="49"/>
      <c r="G17" s="49"/>
      <c r="H17" s="69"/>
      <c r="I17" s="49"/>
    </row>
    <row r="18" spans="1:9" s="3" customFormat="1" ht="20.100000000000001" customHeight="1">
      <c r="A18" s="14" t="s">
        <v>39</v>
      </c>
      <c r="C18" s="49"/>
      <c r="D18" s="49"/>
      <c r="E18" s="49"/>
      <c r="F18" s="49"/>
      <c r="G18" s="49"/>
      <c r="H18" s="69"/>
      <c r="I18" s="49"/>
    </row>
    <row r="19" spans="1:9" s="3" customFormat="1" ht="6" customHeight="1">
      <c r="A19" s="29"/>
      <c r="C19" s="49"/>
      <c r="D19" s="49"/>
      <c r="E19" s="49"/>
      <c r="F19" s="49"/>
      <c r="G19" s="49"/>
      <c r="H19" s="69"/>
      <c r="I19" s="49"/>
    </row>
    <row r="20" spans="1:9" s="3" customFormat="1" ht="20.100000000000001" customHeight="1">
      <c r="A20" s="29" t="s">
        <v>40</v>
      </c>
      <c r="C20" s="78">
        <v>-80140</v>
      </c>
      <c r="D20" s="79"/>
      <c r="E20" s="78">
        <v>-72723</v>
      </c>
      <c r="F20" s="162"/>
      <c r="G20" s="162">
        <v>-6600</v>
      </c>
      <c r="H20" s="162"/>
      <c r="I20" s="162">
        <v>-14056</v>
      </c>
    </row>
    <row r="21" spans="1:9" s="3" customFormat="1" ht="20.100000000000001" customHeight="1">
      <c r="A21" s="29" t="s">
        <v>41</v>
      </c>
      <c r="C21" s="81">
        <v>-659</v>
      </c>
      <c r="D21" s="79"/>
      <c r="E21" s="81">
        <v>-419</v>
      </c>
      <c r="F21" s="163"/>
      <c r="G21" s="164">
        <v>0</v>
      </c>
      <c r="H21" s="163"/>
      <c r="I21" s="164">
        <v>0</v>
      </c>
    </row>
    <row r="22" spans="1:9" s="3" customFormat="1" ht="6" customHeight="1">
      <c r="A22" s="29"/>
      <c r="C22" s="49"/>
      <c r="D22" s="85"/>
      <c r="E22" s="49"/>
      <c r="F22" s="85"/>
      <c r="G22" s="49"/>
      <c r="H22" s="86"/>
      <c r="I22" s="49"/>
    </row>
    <row r="23" spans="1:9" s="3" customFormat="1" ht="20.100000000000001" customHeight="1">
      <c r="A23" s="88" t="s">
        <v>42</v>
      </c>
      <c r="C23" s="89">
        <f>SUM(C20:C21)</f>
        <v>-80799</v>
      </c>
      <c r="D23" s="90"/>
      <c r="E23" s="89">
        <f>SUM(E20:E21)</f>
        <v>-73142</v>
      </c>
      <c r="F23" s="90"/>
      <c r="G23" s="89">
        <f>SUM(G20:G21)</f>
        <v>-6600</v>
      </c>
      <c r="H23" s="79"/>
      <c r="I23" s="89">
        <f>SUM(I20:I21)</f>
        <v>-14056</v>
      </c>
    </row>
    <row r="24" spans="1:9" s="3" customFormat="1" ht="15" customHeight="1">
      <c r="A24" s="29"/>
      <c r="C24" s="49"/>
      <c r="D24" s="49"/>
      <c r="E24" s="49"/>
      <c r="F24" s="49"/>
      <c r="G24" s="49"/>
      <c r="H24" s="69"/>
      <c r="I24" s="49"/>
    </row>
    <row r="25" spans="1:9" s="3" customFormat="1" ht="20.100000000000001" customHeight="1">
      <c r="A25" s="91" t="s">
        <v>117</v>
      </c>
      <c r="C25" s="92">
        <f>C16+C23</f>
        <v>38923</v>
      </c>
      <c r="D25" s="90"/>
      <c r="E25" s="92">
        <f>E16+E23</f>
        <v>13793</v>
      </c>
      <c r="F25" s="90"/>
      <c r="G25" s="92">
        <f>G16+G23</f>
        <v>1003</v>
      </c>
      <c r="H25" s="79"/>
      <c r="I25" s="92">
        <f>I16+I23</f>
        <v>-1807</v>
      </c>
    </row>
    <row r="26" spans="1:9" s="3" customFormat="1" ht="20.100000000000001" customHeight="1">
      <c r="A26" s="29" t="s">
        <v>116</v>
      </c>
      <c r="B26" s="93"/>
      <c r="C26" s="78">
        <v>4495</v>
      </c>
      <c r="D26" s="79"/>
      <c r="E26" s="78">
        <v>159</v>
      </c>
      <c r="F26" s="162"/>
      <c r="G26" s="162">
        <v>9247</v>
      </c>
      <c r="H26" s="162"/>
      <c r="I26" s="162">
        <v>7196</v>
      </c>
    </row>
    <row r="27" spans="1:9" s="3" customFormat="1" ht="20.100000000000001" customHeight="1">
      <c r="A27" s="29" t="s">
        <v>118</v>
      </c>
      <c r="C27" s="78">
        <v>-2609</v>
      </c>
      <c r="D27" s="79"/>
      <c r="E27" s="78">
        <v>-2264</v>
      </c>
      <c r="F27" s="165"/>
      <c r="G27" s="162">
        <v>-12</v>
      </c>
      <c r="H27" s="165"/>
      <c r="I27" s="162">
        <v>-528</v>
      </c>
    </row>
    <row r="28" spans="1:9" s="3" customFormat="1" ht="20.100000000000001" customHeight="1">
      <c r="A28" s="29" t="s">
        <v>43</v>
      </c>
      <c r="C28" s="78">
        <v>-21282</v>
      </c>
      <c r="D28" s="79"/>
      <c r="E28" s="78">
        <v>-27886</v>
      </c>
      <c r="F28" s="165"/>
      <c r="G28" s="162">
        <v>-10256</v>
      </c>
      <c r="H28" s="165"/>
      <c r="I28" s="162">
        <v>-9817</v>
      </c>
    </row>
    <row r="29" spans="1:9" s="3" customFormat="1" ht="20.100000000000001" customHeight="1">
      <c r="A29" s="84" t="s">
        <v>44</v>
      </c>
      <c r="C29" s="81">
        <v>-2759</v>
      </c>
      <c r="D29" s="79"/>
      <c r="E29" s="81">
        <v>-2645</v>
      </c>
      <c r="F29" s="165"/>
      <c r="G29" s="164">
        <v>-129</v>
      </c>
      <c r="H29" s="165"/>
      <c r="I29" s="164">
        <v>-132</v>
      </c>
    </row>
    <row r="30" spans="1:9" s="3" customFormat="1" ht="6" customHeight="1">
      <c r="B30" s="95"/>
      <c r="C30" s="85"/>
      <c r="D30" s="85"/>
      <c r="E30" s="85"/>
      <c r="F30" s="85"/>
      <c r="G30" s="85"/>
      <c r="H30" s="86"/>
      <c r="I30" s="85"/>
    </row>
    <row r="31" spans="1:9" s="3" customFormat="1" ht="20.100000000000001" customHeight="1">
      <c r="A31" s="14" t="s">
        <v>147</v>
      </c>
      <c r="C31" s="78">
        <f>SUM(C25:C29)</f>
        <v>16768</v>
      </c>
      <c r="D31" s="96"/>
      <c r="E31" s="78">
        <f>SUM(E25:E29)</f>
        <v>-18843</v>
      </c>
      <c r="F31" s="96"/>
      <c r="G31" s="78">
        <f>SUM(G25:G29)</f>
        <v>-147</v>
      </c>
      <c r="H31" s="97"/>
      <c r="I31" s="78">
        <f>SUM(I25:I29)</f>
        <v>-5088</v>
      </c>
    </row>
    <row r="32" spans="1:9" s="3" customFormat="1" ht="20.100000000000001" customHeight="1">
      <c r="A32" s="29" t="s">
        <v>148</v>
      </c>
      <c r="B32" s="93"/>
      <c r="C32" s="81">
        <v>-7039</v>
      </c>
      <c r="D32" s="79"/>
      <c r="E32" s="81">
        <v>499</v>
      </c>
      <c r="F32" s="166"/>
      <c r="G32" s="167">
        <v>32</v>
      </c>
      <c r="H32" s="166"/>
      <c r="I32" s="167">
        <v>31</v>
      </c>
    </row>
    <row r="33" spans="1:9" s="3" customFormat="1" ht="6" customHeight="1">
      <c r="B33" s="95"/>
      <c r="C33" s="85"/>
      <c r="D33" s="85"/>
      <c r="E33" s="85"/>
      <c r="F33" s="85"/>
      <c r="G33" s="85"/>
      <c r="H33" s="86"/>
      <c r="I33" s="85"/>
    </row>
    <row r="34" spans="1:9" s="3" customFormat="1" ht="20.100000000000001" customHeight="1">
      <c r="A34" s="91" t="s">
        <v>149</v>
      </c>
      <c r="C34" s="78">
        <f>SUM(C31:C32)</f>
        <v>9729</v>
      </c>
      <c r="D34" s="96"/>
      <c r="E34" s="78">
        <f>SUM(E31:E32)</f>
        <v>-18344</v>
      </c>
      <c r="F34" s="96"/>
      <c r="G34" s="78">
        <f>SUM(G31:G32)</f>
        <v>-115</v>
      </c>
      <c r="H34" s="97"/>
      <c r="I34" s="78">
        <f>SUM(I31:I32)</f>
        <v>-5057</v>
      </c>
    </row>
    <row r="35" spans="1:9" s="3" customFormat="1" ht="20.100000000000001" customHeight="1">
      <c r="A35" s="84" t="s">
        <v>125</v>
      </c>
      <c r="C35" s="81">
        <v>0</v>
      </c>
      <c r="D35" s="97"/>
      <c r="E35" s="81">
        <v>0</v>
      </c>
      <c r="F35" s="97"/>
      <c r="G35" s="81">
        <v>0</v>
      </c>
      <c r="H35" s="97"/>
      <c r="I35" s="81">
        <v>0</v>
      </c>
    </row>
    <row r="36" spans="1:9" s="3" customFormat="1" ht="6" customHeight="1">
      <c r="B36" s="95"/>
      <c r="C36" s="85"/>
      <c r="D36" s="85"/>
      <c r="E36" s="85"/>
      <c r="F36" s="85"/>
      <c r="G36" s="85"/>
      <c r="H36" s="86"/>
      <c r="I36" s="85"/>
    </row>
    <row r="37" spans="1:9" s="3" customFormat="1" ht="20.100000000000001" customHeight="1" thickBot="1">
      <c r="A37" s="2" t="s">
        <v>150</v>
      </c>
      <c r="B37" s="14"/>
      <c r="C37" s="99">
        <f>SUM(C34:C35)</f>
        <v>9729</v>
      </c>
      <c r="D37" s="96"/>
      <c r="E37" s="99">
        <f>SUM(E34:E35)</f>
        <v>-18344</v>
      </c>
      <c r="F37" s="96"/>
      <c r="G37" s="99">
        <f>SUM(G34:G35)</f>
        <v>-115</v>
      </c>
      <c r="H37" s="97"/>
      <c r="I37" s="99">
        <f>SUM(I34:I35)</f>
        <v>-5057</v>
      </c>
    </row>
    <row r="38" spans="1:9" s="3" customFormat="1" ht="15" customHeight="1" thickTop="1">
      <c r="A38" s="100"/>
      <c r="B38" s="29"/>
      <c r="C38" s="101"/>
      <c r="D38" s="49"/>
      <c r="E38" s="101"/>
      <c r="F38" s="49"/>
      <c r="G38" s="101"/>
      <c r="H38" s="69"/>
      <c r="I38" s="101"/>
    </row>
    <row r="39" spans="1:9" s="3" customFormat="1" ht="20.100000000000001" customHeight="1">
      <c r="A39" s="2" t="s">
        <v>185</v>
      </c>
      <c r="C39" s="49"/>
      <c r="D39" s="49"/>
      <c r="E39" s="49"/>
      <c r="F39" s="49"/>
      <c r="G39" s="49"/>
      <c r="H39" s="69"/>
      <c r="I39" s="49"/>
    </row>
    <row r="40" spans="1:9" s="3" customFormat="1" ht="20.100000000000001" customHeight="1">
      <c r="A40" s="3" t="s">
        <v>84</v>
      </c>
      <c r="C40" s="54">
        <v>9729</v>
      </c>
      <c r="D40" s="54"/>
      <c r="E40" s="54">
        <v>-18344</v>
      </c>
      <c r="F40" s="102"/>
      <c r="G40" s="102">
        <v>-115</v>
      </c>
      <c r="H40" s="103"/>
      <c r="I40" s="102">
        <v>-5057</v>
      </c>
    </row>
    <row r="41" spans="1:9" s="3" customFormat="1" ht="20.100000000000001" customHeight="1">
      <c r="A41" s="3" t="s">
        <v>151</v>
      </c>
      <c r="C41" s="104">
        <v>0</v>
      </c>
      <c r="D41" s="54"/>
      <c r="E41" s="104">
        <v>0</v>
      </c>
      <c r="F41" s="102"/>
      <c r="G41" s="105">
        <v>0</v>
      </c>
      <c r="H41" s="106"/>
      <c r="I41" s="105">
        <v>0</v>
      </c>
    </row>
    <row r="42" spans="1:9" s="187" customFormat="1" ht="6" customHeight="1">
      <c r="B42" s="188"/>
      <c r="C42" s="189"/>
      <c r="D42" s="189"/>
      <c r="E42" s="189"/>
      <c r="F42" s="189"/>
      <c r="G42" s="189"/>
      <c r="H42" s="190"/>
      <c r="I42" s="189"/>
    </row>
    <row r="43" spans="1:9" s="3" customFormat="1" ht="20.100000000000001" customHeight="1" thickBot="1">
      <c r="C43" s="107">
        <f>SUM(C40:C41)</f>
        <v>9729</v>
      </c>
      <c r="D43" s="49"/>
      <c r="E43" s="107">
        <f>SUM(E40:E41)</f>
        <v>-18344</v>
      </c>
      <c r="F43" s="49"/>
      <c r="G43" s="107">
        <f>SUM(G40:G41)</f>
        <v>-115</v>
      </c>
      <c r="H43" s="69"/>
      <c r="I43" s="107">
        <f>SUM(I40:I41)</f>
        <v>-5057</v>
      </c>
    </row>
    <row r="44" spans="1:9" s="187" customFormat="1" ht="15" customHeight="1" thickTop="1">
      <c r="C44" s="191"/>
      <c r="D44" s="192"/>
      <c r="E44" s="191"/>
      <c r="F44" s="192"/>
      <c r="G44" s="191"/>
      <c r="H44" s="193"/>
      <c r="I44" s="191"/>
    </row>
    <row r="45" spans="1:9" s="3" customFormat="1" ht="20.100000000000001" customHeight="1">
      <c r="A45" s="2" t="s">
        <v>152</v>
      </c>
      <c r="B45" s="93"/>
      <c r="D45" s="2"/>
      <c r="F45" s="2"/>
      <c r="H45" s="2"/>
    </row>
    <row r="46" spans="1:9" s="3" customFormat="1" ht="6" customHeight="1">
      <c r="B46" s="14"/>
      <c r="C46" s="49"/>
      <c r="D46" s="49"/>
      <c r="E46" s="49"/>
      <c r="F46" s="49"/>
      <c r="G46" s="49"/>
      <c r="H46" s="69"/>
      <c r="I46" s="49"/>
    </row>
    <row r="47" spans="1:9" s="3" customFormat="1" ht="20.100000000000001" customHeight="1">
      <c r="A47" s="3" t="s">
        <v>153</v>
      </c>
      <c r="C47" s="111">
        <v>1.24E-2</v>
      </c>
      <c r="D47" s="112"/>
      <c r="E47" s="111">
        <v>-2.35E-2</v>
      </c>
      <c r="F47" s="113"/>
      <c r="G47" s="111">
        <v>-1E-4</v>
      </c>
      <c r="H47" s="113"/>
      <c r="I47" s="111">
        <v>-6.4999999999999997E-3</v>
      </c>
    </row>
    <row r="48" spans="1:9" s="3" customFormat="1" ht="21.75" customHeight="1">
      <c r="B48" s="14"/>
      <c r="C48" s="49"/>
      <c r="D48" s="49"/>
      <c r="E48" s="49"/>
      <c r="F48" s="49"/>
      <c r="G48" s="49"/>
      <c r="H48" s="69"/>
      <c r="I48" s="49"/>
    </row>
    <row r="49" spans="1:9" s="3" customFormat="1" ht="15" customHeight="1">
      <c r="B49" s="14"/>
      <c r="C49" s="49"/>
      <c r="D49" s="49"/>
      <c r="E49" s="49"/>
      <c r="F49" s="49"/>
      <c r="G49" s="49"/>
      <c r="H49" s="69"/>
      <c r="I49" s="49"/>
    </row>
    <row r="50" spans="1:9" s="3" customFormat="1" ht="21.75" customHeight="1">
      <c r="A50" s="258" t="s">
        <v>19</v>
      </c>
      <c r="B50" s="258"/>
      <c r="C50" s="258"/>
      <c r="D50" s="258"/>
      <c r="E50" s="258"/>
      <c r="F50" s="258"/>
      <c r="G50" s="258"/>
      <c r="H50" s="258"/>
      <c r="I50" s="258"/>
    </row>
    <row r="51" spans="1:9" s="3" customFormat="1" ht="11.25" customHeight="1">
      <c r="B51" s="14"/>
      <c r="C51" s="49"/>
      <c r="D51" s="49"/>
      <c r="E51" s="49"/>
      <c r="F51" s="69"/>
      <c r="G51" s="69"/>
      <c r="H51" s="69"/>
      <c r="I51" s="69"/>
    </row>
    <row r="52" spans="1:9" s="3" customFormat="1" ht="21.9" customHeight="1">
      <c r="A52" s="6" t="str">
        <f>'2-4'!A45</f>
        <v>หมายเหตุประกอบงบการเงินรวมและงบการเงินเฉพาะกิจการเป็นส่วนหนึ่งของงบการเงินนี้</v>
      </c>
      <c r="B52" s="168"/>
      <c r="C52" s="116"/>
      <c r="D52" s="116"/>
      <c r="E52" s="116"/>
      <c r="F52" s="117"/>
      <c r="G52" s="117"/>
      <c r="H52" s="117"/>
      <c r="I52" s="117"/>
    </row>
  </sheetData>
  <mergeCells count="3">
    <mergeCell ref="C6:E6"/>
    <mergeCell ref="G6:I6"/>
    <mergeCell ref="A50:I50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&amp;R&amp;"Browallia New,Regular"&amp;14&amp;P</oddFooter>
  </headerFooter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32"/>
  <sheetViews>
    <sheetView tabSelected="1" topLeftCell="A39" zoomScaleNormal="100" zoomScaleSheetLayoutView="85" workbookViewId="0">
      <selection activeCell="O48" sqref="O48"/>
    </sheetView>
  </sheetViews>
  <sheetFormatPr defaultColWidth="9.33203125" defaultRowHeight="21.75" customHeight="1"/>
  <cols>
    <col min="1" max="1" width="30" style="118" customWidth="1"/>
    <col min="2" max="2" width="8.33203125" style="118" bestFit="1" customWidth="1"/>
    <col min="3" max="3" width="0.6640625" style="11" customWidth="1"/>
    <col min="4" max="4" width="15.33203125" style="118" customWidth="1"/>
    <col min="5" max="5" width="0.5546875" style="118" customWidth="1"/>
    <col min="6" max="6" width="15.33203125" style="118" customWidth="1"/>
    <col min="7" max="7" width="0.5546875" style="118" customWidth="1"/>
    <col min="8" max="8" width="15.33203125" style="118" customWidth="1"/>
    <col min="9" max="9" width="0.5546875" style="118" customWidth="1"/>
    <col min="10" max="10" width="15.33203125" style="118" customWidth="1"/>
    <col min="11" max="16384" width="9.33203125" style="118"/>
  </cols>
  <sheetData>
    <row r="1" spans="1:10" s="3" customFormat="1" ht="21.75" customHeight="1">
      <c r="A1" s="2" t="s">
        <v>0</v>
      </c>
      <c r="C1" s="11"/>
    </row>
    <row r="2" spans="1:10" s="3" customFormat="1" ht="21.75" customHeight="1">
      <c r="A2" s="72" t="s">
        <v>96</v>
      </c>
      <c r="C2" s="11"/>
    </row>
    <row r="3" spans="1:10" s="3" customFormat="1" ht="21.75" customHeight="1">
      <c r="A3" s="73" t="s">
        <v>140</v>
      </c>
      <c r="B3" s="6"/>
      <c r="C3" s="11"/>
      <c r="D3" s="7"/>
      <c r="E3" s="7"/>
      <c r="F3" s="8"/>
      <c r="G3" s="8"/>
      <c r="H3" s="8"/>
      <c r="I3" s="7"/>
      <c r="J3" s="7"/>
    </row>
    <row r="4" spans="1:10" s="3" customFormat="1" ht="20.100000000000001" customHeight="1">
      <c r="C4" s="11"/>
    </row>
    <row r="5" spans="1:10" s="3" customFormat="1" ht="20.100000000000001" customHeight="1">
      <c r="C5" s="11"/>
      <c r="D5" s="6"/>
      <c r="E5" s="6"/>
      <c r="F5" s="6"/>
      <c r="G5" s="6"/>
      <c r="H5" s="6"/>
      <c r="I5" s="6"/>
      <c r="J5" s="74" t="s">
        <v>2</v>
      </c>
    </row>
    <row r="6" spans="1:10" s="3" customFormat="1" ht="20.100000000000001" customHeight="1">
      <c r="A6" s="14"/>
      <c r="B6" s="15"/>
      <c r="C6" s="21"/>
      <c r="D6" s="257" t="s">
        <v>3</v>
      </c>
      <c r="E6" s="257"/>
      <c r="F6" s="257"/>
      <c r="G6" s="15"/>
      <c r="H6" s="257" t="s">
        <v>83</v>
      </c>
      <c r="I6" s="257"/>
      <c r="J6" s="257"/>
    </row>
    <row r="7" spans="1:10" s="3" customFormat="1" ht="20.100000000000001" customHeight="1">
      <c r="A7" s="14"/>
      <c r="B7" s="15"/>
      <c r="C7" s="51"/>
      <c r="D7" s="75" t="s">
        <v>88</v>
      </c>
      <c r="E7" s="75"/>
      <c r="F7" s="75" t="s">
        <v>88</v>
      </c>
      <c r="G7" s="75"/>
      <c r="H7" s="75" t="s">
        <v>88</v>
      </c>
      <c r="I7" s="75"/>
      <c r="J7" s="75" t="s">
        <v>88</v>
      </c>
    </row>
    <row r="8" spans="1:10" s="3" customFormat="1" ht="20.100000000000001" customHeight="1">
      <c r="A8" s="16"/>
      <c r="B8" s="16"/>
      <c r="C8" s="51"/>
      <c r="D8" s="18" t="s">
        <v>126</v>
      </c>
      <c r="E8" s="18"/>
      <c r="F8" s="18" t="s">
        <v>126</v>
      </c>
      <c r="G8" s="18"/>
      <c r="H8" s="18" t="s">
        <v>126</v>
      </c>
      <c r="I8" s="18"/>
      <c r="J8" s="18" t="s">
        <v>126</v>
      </c>
    </row>
    <row r="9" spans="1:10" s="3" customFormat="1" ht="20.100000000000001" customHeight="1">
      <c r="A9" s="16"/>
      <c r="B9" s="22" t="s">
        <v>6</v>
      </c>
      <c r="C9" s="249"/>
      <c r="D9" s="169" t="s">
        <v>138</v>
      </c>
      <c r="E9" s="170"/>
      <c r="F9" s="169" t="s">
        <v>119</v>
      </c>
      <c r="G9" s="170"/>
      <c r="H9" s="169" t="s">
        <v>138</v>
      </c>
      <c r="I9" s="170"/>
      <c r="J9" s="169" t="s">
        <v>119</v>
      </c>
    </row>
    <row r="10" spans="1:10" s="3" customFormat="1" ht="6" customHeight="1">
      <c r="A10" s="16"/>
      <c r="B10" s="15"/>
      <c r="C10" s="249"/>
      <c r="D10" s="77"/>
      <c r="E10" s="77"/>
      <c r="F10" s="77"/>
      <c r="G10" s="77"/>
      <c r="H10" s="77"/>
      <c r="I10" s="77"/>
      <c r="J10" s="77"/>
    </row>
    <row r="11" spans="1:10" s="3" customFormat="1" ht="20.100000000000001" customHeight="1">
      <c r="A11" s="14" t="s">
        <v>36</v>
      </c>
      <c r="C11" s="21"/>
      <c r="D11" s="49"/>
      <c r="E11" s="49"/>
      <c r="F11" s="49"/>
      <c r="G11" s="69"/>
      <c r="H11" s="69"/>
      <c r="I11" s="69"/>
      <c r="J11" s="69"/>
    </row>
    <row r="12" spans="1:10" s="3" customFormat="1" ht="6" customHeight="1">
      <c r="A12" s="29"/>
      <c r="C12" s="21"/>
      <c r="D12" s="49"/>
      <c r="E12" s="49"/>
      <c r="F12" s="49"/>
      <c r="G12" s="69"/>
      <c r="H12" s="69"/>
      <c r="I12" s="69"/>
      <c r="J12" s="69"/>
    </row>
    <row r="13" spans="1:10" s="3" customFormat="1" ht="20.100000000000001" customHeight="1">
      <c r="A13" s="29" t="s">
        <v>37</v>
      </c>
      <c r="C13" s="21"/>
      <c r="D13" s="78">
        <v>335322</v>
      </c>
      <c r="E13" s="79"/>
      <c r="F13" s="78">
        <v>257445</v>
      </c>
      <c r="G13" s="80"/>
      <c r="H13" s="80">
        <v>26306</v>
      </c>
      <c r="I13" s="80"/>
      <c r="J13" s="80">
        <v>28834</v>
      </c>
    </row>
    <row r="14" spans="1:10" s="3" customFormat="1" ht="20.100000000000001" customHeight="1">
      <c r="A14" s="29" t="s">
        <v>74</v>
      </c>
      <c r="C14" s="21"/>
      <c r="D14" s="81">
        <v>3305</v>
      </c>
      <c r="E14" s="79"/>
      <c r="F14" s="81">
        <v>2747</v>
      </c>
      <c r="G14" s="82"/>
      <c r="H14" s="83">
        <v>0</v>
      </c>
      <c r="I14" s="82"/>
      <c r="J14" s="83">
        <v>0</v>
      </c>
    </row>
    <row r="15" spans="1:10" s="3" customFormat="1" ht="6" customHeight="1">
      <c r="A15" s="84"/>
      <c r="C15" s="250"/>
      <c r="D15" s="85"/>
      <c r="E15" s="85"/>
      <c r="F15" s="85"/>
      <c r="G15" s="85"/>
      <c r="H15" s="85"/>
      <c r="I15" s="86"/>
      <c r="J15" s="85"/>
    </row>
    <row r="16" spans="1:10" s="3" customFormat="1" ht="20.100000000000001" customHeight="1">
      <c r="A16" s="14" t="s">
        <v>38</v>
      </c>
      <c r="C16" s="250"/>
      <c r="D16" s="87">
        <f>SUM(D13:D14)</f>
        <v>338627</v>
      </c>
      <c r="E16" s="48"/>
      <c r="F16" s="87">
        <f>SUM(F13:F14)</f>
        <v>260192</v>
      </c>
      <c r="G16" s="48"/>
      <c r="H16" s="87">
        <f>SUM(H13:H14)</f>
        <v>26306</v>
      </c>
      <c r="I16" s="50"/>
      <c r="J16" s="87">
        <f>SUM(J13:J14)</f>
        <v>28834</v>
      </c>
    </row>
    <row r="17" spans="1:10" s="3" customFormat="1" ht="15" customHeight="1">
      <c r="A17" s="29"/>
      <c r="C17" s="250"/>
      <c r="D17" s="49"/>
      <c r="E17" s="49"/>
      <c r="F17" s="49"/>
      <c r="G17" s="49"/>
      <c r="H17" s="49"/>
      <c r="I17" s="69"/>
      <c r="J17" s="49"/>
    </row>
    <row r="18" spans="1:10" s="3" customFormat="1" ht="20.100000000000001" customHeight="1">
      <c r="A18" s="14" t="s">
        <v>39</v>
      </c>
      <c r="C18" s="250"/>
      <c r="D18" s="49"/>
      <c r="E18" s="49"/>
      <c r="F18" s="49"/>
      <c r="G18" s="49"/>
      <c r="H18" s="49"/>
      <c r="I18" s="69"/>
      <c r="J18" s="49"/>
    </row>
    <row r="19" spans="1:10" s="3" customFormat="1" ht="6" customHeight="1">
      <c r="A19" s="29"/>
      <c r="C19" s="250"/>
      <c r="D19" s="49"/>
      <c r="E19" s="49"/>
      <c r="F19" s="49"/>
      <c r="G19" s="49"/>
      <c r="H19" s="49"/>
      <c r="I19" s="69"/>
      <c r="J19" s="49"/>
    </row>
    <row r="20" spans="1:10" s="3" customFormat="1" ht="20.100000000000001" customHeight="1">
      <c r="A20" s="29" t="s">
        <v>40</v>
      </c>
      <c r="C20" s="250"/>
      <c r="D20" s="78">
        <v>-229535</v>
      </c>
      <c r="E20" s="79"/>
      <c r="F20" s="78">
        <v>-214143</v>
      </c>
      <c r="G20" s="80"/>
      <c r="H20" s="78">
        <v>-22378</v>
      </c>
      <c r="I20" s="80"/>
      <c r="J20" s="78">
        <v>-28338</v>
      </c>
    </row>
    <row r="21" spans="1:10" s="3" customFormat="1" ht="20.100000000000001" customHeight="1">
      <c r="A21" s="29" t="s">
        <v>41</v>
      </c>
      <c r="C21" s="250"/>
      <c r="D21" s="81">
        <v>-1260</v>
      </c>
      <c r="E21" s="79"/>
      <c r="F21" s="81">
        <v>-1145</v>
      </c>
      <c r="G21" s="82"/>
      <c r="H21" s="83">
        <v>0</v>
      </c>
      <c r="I21" s="82"/>
      <c r="J21" s="83">
        <v>0</v>
      </c>
    </row>
    <row r="22" spans="1:10" s="3" customFormat="1" ht="6" customHeight="1">
      <c r="A22" s="29"/>
      <c r="C22" s="21"/>
      <c r="D22" s="49"/>
      <c r="E22" s="85"/>
      <c r="F22" s="49"/>
      <c r="G22" s="85"/>
      <c r="H22" s="49"/>
      <c r="I22" s="86"/>
      <c r="J22" s="49"/>
    </row>
    <row r="23" spans="1:10" s="3" customFormat="1" ht="20.100000000000001" customHeight="1">
      <c r="A23" s="88" t="s">
        <v>42</v>
      </c>
      <c r="C23" s="250"/>
      <c r="D23" s="89">
        <f>SUM(D20:D21)</f>
        <v>-230795</v>
      </c>
      <c r="E23" s="90"/>
      <c r="F23" s="89">
        <f>SUM(F20:F21)</f>
        <v>-215288</v>
      </c>
      <c r="G23" s="90"/>
      <c r="H23" s="89">
        <f>SUM(H20:H21)</f>
        <v>-22378</v>
      </c>
      <c r="I23" s="79"/>
      <c r="J23" s="89">
        <f>SUM(J20:J21)</f>
        <v>-28338</v>
      </c>
    </row>
    <row r="24" spans="1:10" s="3" customFormat="1" ht="15" customHeight="1">
      <c r="A24" s="29"/>
      <c r="C24" s="251"/>
      <c r="D24" s="49"/>
      <c r="E24" s="49"/>
      <c r="F24" s="49"/>
      <c r="G24" s="49"/>
      <c r="H24" s="49"/>
      <c r="I24" s="69"/>
      <c r="J24" s="49"/>
    </row>
    <row r="25" spans="1:10" s="3" customFormat="1" ht="20.100000000000001" customHeight="1">
      <c r="A25" s="91" t="s">
        <v>154</v>
      </c>
      <c r="C25" s="21"/>
      <c r="D25" s="92">
        <f>D16+D23</f>
        <v>107832</v>
      </c>
      <c r="E25" s="90"/>
      <c r="F25" s="92">
        <f>F16+F23</f>
        <v>44904</v>
      </c>
      <c r="G25" s="90"/>
      <c r="H25" s="92">
        <f>H16+H23</f>
        <v>3928</v>
      </c>
      <c r="I25" s="79"/>
      <c r="J25" s="92">
        <f>J16+J23</f>
        <v>496</v>
      </c>
    </row>
    <row r="26" spans="1:10" s="3" customFormat="1" ht="20.100000000000001" customHeight="1">
      <c r="A26" s="29" t="s">
        <v>116</v>
      </c>
      <c r="B26" s="93"/>
      <c r="C26" s="21"/>
      <c r="D26" s="78">
        <v>5350</v>
      </c>
      <c r="E26" s="79"/>
      <c r="F26" s="78">
        <v>774</v>
      </c>
      <c r="G26" s="80"/>
      <c r="H26" s="80">
        <v>26753</v>
      </c>
      <c r="I26" s="80"/>
      <c r="J26" s="80">
        <v>21304</v>
      </c>
    </row>
    <row r="27" spans="1:10" s="3" customFormat="1" ht="20.100000000000001" customHeight="1">
      <c r="A27" s="29" t="s">
        <v>118</v>
      </c>
      <c r="C27" s="250"/>
      <c r="D27" s="78">
        <v>-8239</v>
      </c>
      <c r="E27" s="79"/>
      <c r="F27" s="78">
        <v>-6651</v>
      </c>
      <c r="G27" s="94"/>
      <c r="H27" s="80">
        <v>-571</v>
      </c>
      <c r="I27" s="94"/>
      <c r="J27" s="80">
        <v>-1553</v>
      </c>
    </row>
    <row r="28" spans="1:10" s="3" customFormat="1" ht="20.100000000000001" customHeight="1">
      <c r="A28" s="29" t="s">
        <v>43</v>
      </c>
      <c r="C28" s="250"/>
      <c r="D28" s="78">
        <v>-71362</v>
      </c>
      <c r="E28" s="79"/>
      <c r="F28" s="78">
        <v>-77096</v>
      </c>
      <c r="G28" s="94"/>
      <c r="H28" s="80">
        <v>-31270</v>
      </c>
      <c r="I28" s="94"/>
      <c r="J28" s="80">
        <v>-28512</v>
      </c>
    </row>
    <row r="29" spans="1:10" s="3" customFormat="1" ht="20.100000000000001" customHeight="1">
      <c r="A29" s="84" t="s">
        <v>44</v>
      </c>
      <c r="C29" s="250"/>
      <c r="D29" s="65">
        <v>-8465</v>
      </c>
      <c r="E29" s="79"/>
      <c r="F29" s="65">
        <v>-7588</v>
      </c>
      <c r="G29" s="94"/>
      <c r="H29" s="83">
        <v>-465</v>
      </c>
      <c r="I29" s="94"/>
      <c r="J29" s="83">
        <v>-328</v>
      </c>
    </row>
    <row r="30" spans="1:10" s="3" customFormat="1" ht="6" customHeight="1">
      <c r="B30" s="95"/>
      <c r="C30" s="250"/>
      <c r="D30" s="85"/>
      <c r="E30" s="85"/>
      <c r="F30" s="85"/>
      <c r="G30" s="85"/>
      <c r="H30" s="85"/>
      <c r="I30" s="86"/>
      <c r="J30" s="85"/>
    </row>
    <row r="31" spans="1:10" s="3" customFormat="1" ht="20.100000000000001" customHeight="1">
      <c r="A31" s="14" t="s">
        <v>147</v>
      </c>
      <c r="C31" s="250"/>
      <c r="D31" s="78">
        <f>SUM(D25:D29)</f>
        <v>25116</v>
      </c>
      <c r="E31" s="96"/>
      <c r="F31" s="78">
        <f>SUM(F25:F29)</f>
        <v>-45657</v>
      </c>
      <c r="G31" s="96"/>
      <c r="H31" s="78">
        <f>SUM(H25:H29)</f>
        <v>-1625</v>
      </c>
      <c r="I31" s="97"/>
      <c r="J31" s="78">
        <f>SUM(J25:J29)</f>
        <v>-8593</v>
      </c>
    </row>
    <row r="32" spans="1:10" s="3" customFormat="1" ht="20.100000000000001" customHeight="1">
      <c r="A32" s="29" t="s">
        <v>148</v>
      </c>
      <c r="B32" s="93">
        <v>14</v>
      </c>
      <c r="C32" s="250"/>
      <c r="D32" s="81">
        <v>-9886</v>
      </c>
      <c r="E32" s="79"/>
      <c r="F32" s="81">
        <v>446</v>
      </c>
      <c r="G32" s="98"/>
      <c r="H32" s="83">
        <v>94</v>
      </c>
      <c r="I32" s="98"/>
      <c r="J32" s="83">
        <v>90</v>
      </c>
    </row>
    <row r="33" spans="1:10" s="3" customFormat="1" ht="6" customHeight="1">
      <c r="B33" s="95"/>
      <c r="C33" s="250"/>
      <c r="D33" s="85"/>
      <c r="E33" s="85"/>
      <c r="F33" s="85"/>
      <c r="G33" s="85"/>
      <c r="H33" s="85"/>
      <c r="I33" s="86"/>
      <c r="J33" s="85"/>
    </row>
    <row r="34" spans="1:10" s="3" customFormat="1" ht="20.100000000000001" customHeight="1">
      <c r="A34" s="91" t="s">
        <v>149</v>
      </c>
      <c r="C34" s="250"/>
      <c r="D34" s="78">
        <f>SUM(D31:D32)</f>
        <v>15230</v>
      </c>
      <c r="E34" s="96"/>
      <c r="F34" s="78">
        <f>SUM(F31:F32)</f>
        <v>-45211</v>
      </c>
      <c r="G34" s="96"/>
      <c r="H34" s="78">
        <f>SUM(H31:H32)</f>
        <v>-1531</v>
      </c>
      <c r="I34" s="97"/>
      <c r="J34" s="78">
        <f>SUM(J31:J32)</f>
        <v>-8503</v>
      </c>
    </row>
    <row r="35" spans="1:10" s="3" customFormat="1" ht="20.100000000000001" customHeight="1">
      <c r="A35" s="84" t="s">
        <v>125</v>
      </c>
      <c r="C35" s="21"/>
      <c r="D35" s="81">
        <v>0</v>
      </c>
      <c r="E35" s="97"/>
      <c r="F35" s="81">
        <v>0</v>
      </c>
      <c r="G35" s="97"/>
      <c r="H35" s="81">
        <v>0</v>
      </c>
      <c r="I35" s="97"/>
      <c r="J35" s="81">
        <v>0</v>
      </c>
    </row>
    <row r="36" spans="1:10" s="3" customFormat="1" ht="6" customHeight="1">
      <c r="B36" s="95"/>
      <c r="C36" s="250"/>
      <c r="D36" s="85"/>
      <c r="E36" s="85"/>
      <c r="F36" s="85"/>
      <c r="G36" s="85"/>
      <c r="H36" s="85"/>
      <c r="I36" s="86"/>
      <c r="J36" s="85"/>
    </row>
    <row r="37" spans="1:10" s="3" customFormat="1" ht="20.100000000000001" customHeight="1" thickBot="1">
      <c r="A37" s="2" t="s">
        <v>150</v>
      </c>
      <c r="B37" s="14"/>
      <c r="C37" s="21"/>
      <c r="D37" s="99">
        <f>SUM(D34:D35)</f>
        <v>15230</v>
      </c>
      <c r="E37" s="96"/>
      <c r="F37" s="99">
        <f>SUM(F34:F35)</f>
        <v>-45211</v>
      </c>
      <c r="G37" s="96"/>
      <c r="H37" s="99">
        <f>SUM(H34:H35)</f>
        <v>-1531</v>
      </c>
      <c r="I37" s="97"/>
      <c r="J37" s="99">
        <f>SUM(J34:J35)</f>
        <v>-8503</v>
      </c>
    </row>
    <row r="38" spans="1:10" s="3" customFormat="1" ht="15" customHeight="1" thickTop="1">
      <c r="A38" s="100"/>
      <c r="B38" s="29"/>
      <c r="C38" s="21"/>
      <c r="D38" s="101"/>
      <c r="E38" s="49"/>
      <c r="F38" s="101"/>
      <c r="G38" s="49"/>
      <c r="H38" s="101"/>
      <c r="I38" s="69"/>
      <c r="J38" s="101"/>
    </row>
    <row r="39" spans="1:10" s="3" customFormat="1" ht="20.100000000000001" customHeight="1">
      <c r="A39" s="2" t="s">
        <v>185</v>
      </c>
      <c r="C39" s="21"/>
      <c r="D39" s="49"/>
      <c r="E39" s="49"/>
      <c r="F39" s="49"/>
      <c r="G39" s="49"/>
      <c r="H39" s="49"/>
      <c r="I39" s="69"/>
      <c r="J39" s="49"/>
    </row>
    <row r="40" spans="1:10" s="3" customFormat="1" ht="20.100000000000001" customHeight="1">
      <c r="A40" s="3" t="s">
        <v>84</v>
      </c>
      <c r="C40" s="21"/>
      <c r="D40" s="54">
        <f>D37</f>
        <v>15230</v>
      </c>
      <c r="E40" s="54"/>
      <c r="F40" s="54">
        <f>F37</f>
        <v>-45211</v>
      </c>
      <c r="G40" s="102"/>
      <c r="H40" s="102">
        <f>H37</f>
        <v>-1531</v>
      </c>
      <c r="I40" s="103"/>
      <c r="J40" s="102">
        <f>J37</f>
        <v>-8503</v>
      </c>
    </row>
    <row r="41" spans="1:10" s="3" customFormat="1" ht="20.100000000000001" customHeight="1">
      <c r="A41" s="3" t="s">
        <v>151</v>
      </c>
      <c r="C41" s="21"/>
      <c r="D41" s="104">
        <v>0</v>
      </c>
      <c r="E41" s="54"/>
      <c r="F41" s="104">
        <v>0</v>
      </c>
      <c r="G41" s="102"/>
      <c r="H41" s="105">
        <v>0</v>
      </c>
      <c r="I41" s="103"/>
      <c r="J41" s="105">
        <v>0</v>
      </c>
    </row>
    <row r="42" spans="1:10" s="3" customFormat="1" ht="6" customHeight="1">
      <c r="B42" s="14"/>
      <c r="C42" s="21"/>
      <c r="D42" s="85"/>
      <c r="E42" s="85"/>
      <c r="F42" s="85"/>
      <c r="G42" s="85"/>
      <c r="H42" s="85"/>
      <c r="I42" s="86"/>
      <c r="J42" s="85"/>
    </row>
    <row r="43" spans="1:10" s="3" customFormat="1" ht="20.100000000000001" customHeight="1" thickBot="1">
      <c r="A43" s="100"/>
      <c r="B43" s="29"/>
      <c r="C43" s="252"/>
      <c r="D43" s="107">
        <f>SUM(D40:D41)</f>
        <v>15230</v>
      </c>
      <c r="E43" s="49"/>
      <c r="F43" s="107">
        <f>SUM(F40:F41)</f>
        <v>-45211</v>
      </c>
      <c r="G43" s="49"/>
      <c r="H43" s="107">
        <f>SUM(H40:H41)</f>
        <v>-1531</v>
      </c>
      <c r="I43" s="69"/>
      <c r="J43" s="107">
        <f>SUM(J40:J41)</f>
        <v>-8503</v>
      </c>
    </row>
    <row r="44" spans="1:10" s="3" customFormat="1" ht="15" customHeight="1" thickTop="1">
      <c r="C44" s="253"/>
      <c r="D44" s="108"/>
      <c r="E44" s="109"/>
      <c r="F44" s="108"/>
      <c r="G44" s="109"/>
      <c r="H44" s="108"/>
      <c r="I44" s="110"/>
      <c r="J44" s="108"/>
    </row>
    <row r="45" spans="1:10" s="3" customFormat="1" ht="20.100000000000001" customHeight="1">
      <c r="A45" s="2" t="s">
        <v>152</v>
      </c>
      <c r="B45" s="93"/>
      <c r="C45" s="12"/>
    </row>
    <row r="46" spans="1:10" s="3" customFormat="1" ht="6" customHeight="1">
      <c r="B46" s="14"/>
      <c r="C46" s="11"/>
      <c r="D46" s="69"/>
      <c r="E46" s="69"/>
      <c r="F46" s="69"/>
      <c r="G46" s="69"/>
      <c r="H46" s="69"/>
      <c r="I46" s="69"/>
      <c r="J46" s="69"/>
    </row>
    <row r="47" spans="1:10" s="3" customFormat="1" ht="20.100000000000001" customHeight="1">
      <c r="A47" s="3" t="s">
        <v>153</v>
      </c>
      <c r="C47" s="11"/>
      <c r="D47" s="111">
        <v>1.95E-2</v>
      </c>
      <c r="E47" s="112"/>
      <c r="F47" s="111">
        <v>-5.7799999999999997E-2</v>
      </c>
      <c r="G47" s="113"/>
      <c r="H47" s="111">
        <v>-2E-3</v>
      </c>
      <c r="I47" s="113"/>
      <c r="J47" s="111">
        <v>-1.09E-2</v>
      </c>
    </row>
    <row r="48" spans="1:10" s="3" customFormat="1" ht="20.100000000000001" customHeight="1">
      <c r="C48" s="11"/>
    </row>
    <row r="49" spans="1:10" s="3" customFormat="1" ht="20.100000000000001" customHeight="1">
      <c r="C49" s="11"/>
    </row>
    <row r="50" spans="1:10" s="3" customFormat="1" ht="12" customHeight="1">
      <c r="C50" s="11"/>
    </row>
    <row r="51" spans="1:10" s="3" customFormat="1" ht="20.100000000000001" customHeight="1">
      <c r="A51" s="3" t="s">
        <v>19</v>
      </c>
      <c r="C51" s="11"/>
    </row>
    <row r="52" spans="1:10" s="3" customFormat="1" ht="20.399999999999999">
      <c r="A52" s="93"/>
      <c r="B52" s="93"/>
      <c r="C52" s="21"/>
      <c r="D52" s="93"/>
      <c r="E52" s="93"/>
      <c r="F52" s="93"/>
      <c r="G52" s="93"/>
      <c r="H52" s="93"/>
      <c r="I52" s="93"/>
      <c r="J52" s="93"/>
    </row>
    <row r="53" spans="1:10" s="3" customFormat="1" ht="21.9" customHeight="1">
      <c r="A53" s="6" t="str">
        <f>'2-4'!A45</f>
        <v>หมายเหตุประกอบงบการเงินรวมและงบการเงินเฉพาะกิจการเป็นส่วนหนึ่งของงบการเงินนี้</v>
      </c>
      <c r="B53" s="114"/>
      <c r="C53" s="256"/>
      <c r="D53" s="115"/>
      <c r="E53" s="116"/>
      <c r="F53" s="115"/>
      <c r="G53" s="117"/>
      <c r="H53" s="115"/>
      <c r="I53" s="117"/>
      <c r="J53" s="115"/>
    </row>
    <row r="54" spans="1:10" ht="21.75" customHeight="1">
      <c r="C54" s="51"/>
    </row>
    <row r="55" spans="1:10" ht="21.75" customHeight="1">
      <c r="C55" s="249"/>
    </row>
    <row r="56" spans="1:10" ht="21.75" customHeight="1">
      <c r="C56" s="249"/>
    </row>
    <row r="60" spans="1:10" ht="21.75" customHeight="1">
      <c r="C60" s="254"/>
    </row>
    <row r="61" spans="1:10" ht="21.75" customHeight="1">
      <c r="C61" s="53"/>
    </row>
    <row r="62" spans="1:10" ht="21.75" customHeight="1">
      <c r="C62" s="53"/>
    </row>
    <row r="63" spans="1:10" ht="21.75" customHeight="1">
      <c r="C63" s="53"/>
    </row>
    <row r="64" spans="1:10" ht="21.75" customHeight="1">
      <c r="C64" s="53"/>
    </row>
    <row r="65" spans="3:3" ht="21.75" customHeight="1">
      <c r="C65" s="53"/>
    </row>
    <row r="66" spans="3:3" ht="21.75" customHeight="1">
      <c r="C66" s="53"/>
    </row>
    <row r="72" spans="3:3" ht="21.75" customHeight="1">
      <c r="C72" s="53"/>
    </row>
    <row r="73" spans="3:3" ht="21.75" customHeight="1">
      <c r="C73" s="63"/>
    </row>
    <row r="74" spans="3:3" ht="21.75" customHeight="1">
      <c r="C74" s="53"/>
    </row>
    <row r="87" spans="3:3" ht="21.75" customHeight="1">
      <c r="C87" s="252"/>
    </row>
    <row r="88" spans="3:3" ht="21.75" customHeight="1">
      <c r="C88" s="253"/>
    </row>
    <row r="89" spans="3:3" ht="21.75" customHeight="1">
      <c r="C89" s="253"/>
    </row>
    <row r="90" spans="3:3" ht="21.75" customHeight="1">
      <c r="C90" s="253"/>
    </row>
    <row r="91" spans="3:3" ht="21.75" customHeight="1">
      <c r="C91" s="12"/>
    </row>
    <row r="97" spans="3:3" ht="21.75" customHeight="1">
      <c r="C97" s="21"/>
    </row>
    <row r="98" spans="3:3" ht="21.75" customHeight="1">
      <c r="C98" s="51"/>
    </row>
    <row r="99" spans="3:3" ht="21.75" customHeight="1">
      <c r="C99" s="51"/>
    </row>
    <row r="100" spans="3:3" ht="21.75" customHeight="1">
      <c r="C100" s="51"/>
    </row>
    <row r="101" spans="3:3" ht="21.75" customHeight="1">
      <c r="C101" s="51"/>
    </row>
    <row r="108" spans="3:3" ht="21.75" customHeight="1">
      <c r="C108" s="53"/>
    </row>
    <row r="109" spans="3:3" ht="21.75" customHeight="1">
      <c r="C109" s="53"/>
    </row>
    <row r="110" spans="3:3" ht="21.75" customHeight="1">
      <c r="C110" s="255"/>
    </row>
    <row r="111" spans="3:3" ht="21.75" customHeight="1">
      <c r="C111" s="53"/>
    </row>
    <row r="112" spans="3:3" ht="21.75" customHeight="1">
      <c r="C112" s="63"/>
    </row>
    <row r="114" spans="3:3" ht="21.75" customHeight="1">
      <c r="C114" s="53"/>
    </row>
    <row r="115" spans="3:3" ht="21.75" customHeight="1">
      <c r="C115" s="53"/>
    </row>
    <row r="116" spans="3:3" ht="21.75" customHeight="1">
      <c r="C116" s="53"/>
    </row>
    <row r="117" spans="3:3" ht="21.75" customHeight="1">
      <c r="C117" s="53"/>
    </row>
    <row r="132" spans="3:3" ht="21.75" customHeight="1">
      <c r="C132" s="252"/>
    </row>
  </sheetData>
  <mergeCells count="2">
    <mergeCell ref="D6:F6"/>
    <mergeCell ref="H6:J6"/>
  </mergeCells>
  <pageMargins left="0.8" right="0.5" top="0.5" bottom="0.6" header="0.49" footer="0.4"/>
  <pageSetup paperSize="9" scale="88" firstPageNumber="6" orientation="portrait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0"/>
  <sheetViews>
    <sheetView zoomScaleNormal="100" zoomScaleSheetLayoutView="100" workbookViewId="0">
      <selection activeCell="J14" sqref="J14"/>
    </sheetView>
  </sheetViews>
  <sheetFormatPr defaultColWidth="9.33203125" defaultRowHeight="21.75" customHeight="1"/>
  <cols>
    <col min="1" max="1" width="39" style="118" customWidth="1"/>
    <col min="2" max="2" width="3.6640625" style="118" customWidth="1"/>
    <col min="3" max="3" width="1.109375" style="118" customWidth="1"/>
    <col min="4" max="4" width="11.44140625" style="118" customWidth="1"/>
    <col min="5" max="5" width="0.6640625" style="118" customWidth="1"/>
    <col min="6" max="6" width="11" style="118" customWidth="1"/>
    <col min="7" max="7" width="0.6640625" style="118" customWidth="1"/>
    <col min="8" max="8" width="16.44140625" style="118" customWidth="1"/>
    <col min="9" max="9" width="0.6640625" style="118" customWidth="1"/>
    <col min="10" max="10" width="12.44140625" style="118" customWidth="1"/>
    <col min="11" max="11" width="0.6640625" style="118" customWidth="1"/>
    <col min="12" max="12" width="20.44140625" style="118" customWidth="1"/>
    <col min="13" max="13" width="0.6640625" style="118" customWidth="1"/>
    <col min="14" max="14" width="13.88671875" style="118" customWidth="1"/>
    <col min="15" max="15" width="0.6640625" style="118" customWidth="1"/>
    <col min="16" max="16" width="14" style="118" customWidth="1"/>
    <col min="17" max="16384" width="9.33203125" style="118"/>
  </cols>
  <sheetData>
    <row r="1" spans="1:16" ht="21.75" customHeight="1">
      <c r="A1" s="129" t="s">
        <v>0</v>
      </c>
      <c r="B1" s="129"/>
      <c r="C1" s="129"/>
    </row>
    <row r="2" spans="1:16" ht="21.75" customHeight="1">
      <c r="A2" s="130" t="s">
        <v>89</v>
      </c>
      <c r="B2" s="130"/>
      <c r="C2" s="130"/>
    </row>
    <row r="3" spans="1:16" ht="21.75" customHeight="1">
      <c r="A3" s="131" t="str">
        <f>'6 (9M)'!A3</f>
        <v>สำหรับงวดเก้าเดือนสิ้นสุดวันที่ 30 กันยายน พ.ศ. 2566</v>
      </c>
      <c r="B3" s="131"/>
      <c r="C3" s="131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</row>
    <row r="5" spans="1:16" s="138" customFormat="1" ht="21.75" customHeight="1">
      <c r="A5" s="130"/>
      <c r="B5" s="130"/>
      <c r="C5" s="130"/>
      <c r="D5" s="133"/>
      <c r="E5" s="134"/>
      <c r="F5" s="135"/>
      <c r="G5" s="135"/>
      <c r="H5" s="135"/>
      <c r="I5" s="135"/>
      <c r="J5" s="136"/>
      <c r="K5" s="135"/>
      <c r="L5" s="136"/>
      <c r="M5" s="135"/>
      <c r="N5" s="136"/>
      <c r="O5" s="135"/>
      <c r="P5" s="137" t="s">
        <v>2</v>
      </c>
    </row>
    <row r="6" spans="1:16" s="138" customFormat="1" ht="21.75" customHeight="1">
      <c r="A6" s="139"/>
      <c r="B6" s="139"/>
      <c r="C6" s="139"/>
      <c r="D6" s="259" t="s">
        <v>90</v>
      </c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</row>
    <row r="7" spans="1:16" s="138" customFormat="1" ht="21.75" customHeight="1">
      <c r="A7" s="139"/>
      <c r="B7" s="139"/>
      <c r="C7" s="139"/>
      <c r="D7" s="259" t="s">
        <v>82</v>
      </c>
      <c r="E7" s="259"/>
      <c r="F7" s="259"/>
      <c r="G7" s="259"/>
      <c r="H7" s="259"/>
      <c r="I7" s="259"/>
      <c r="J7" s="259"/>
      <c r="K7" s="259"/>
      <c r="L7" s="259"/>
      <c r="M7" s="139"/>
      <c r="N7" s="139"/>
      <c r="O7" s="139"/>
      <c r="P7" s="139"/>
    </row>
    <row r="8" spans="1:16" s="138" customFormat="1" ht="21.75" customHeight="1">
      <c r="A8" s="139"/>
      <c r="B8" s="139"/>
      <c r="C8" s="139"/>
      <c r="D8" s="139"/>
      <c r="E8" s="139"/>
      <c r="F8" s="139"/>
      <c r="G8" s="139"/>
      <c r="H8" s="260" t="s">
        <v>106</v>
      </c>
      <c r="I8" s="260"/>
      <c r="J8" s="260"/>
      <c r="K8" s="139"/>
      <c r="L8" s="139"/>
      <c r="M8" s="139"/>
      <c r="N8" s="139"/>
      <c r="O8" s="139"/>
      <c r="P8" s="139"/>
    </row>
    <row r="9" spans="1:16" s="139" customFormat="1" ht="21.75" customHeight="1">
      <c r="D9" s="140" t="s">
        <v>72</v>
      </c>
      <c r="E9" s="141"/>
      <c r="F9" s="140" t="s">
        <v>109</v>
      </c>
      <c r="G9" s="142"/>
      <c r="H9" s="142" t="s">
        <v>45</v>
      </c>
      <c r="I9" s="142"/>
      <c r="J9" s="142"/>
      <c r="K9" s="142"/>
      <c r="L9" s="142" t="s">
        <v>110</v>
      </c>
      <c r="M9" s="142"/>
      <c r="N9" s="142" t="s">
        <v>46</v>
      </c>
      <c r="O9" s="142"/>
      <c r="P9" s="142" t="s">
        <v>50</v>
      </c>
    </row>
    <row r="10" spans="1:16" s="139" customFormat="1" ht="21.75" customHeight="1">
      <c r="D10" s="137" t="s">
        <v>73</v>
      </c>
      <c r="E10" s="141"/>
      <c r="F10" s="137" t="s">
        <v>111</v>
      </c>
      <c r="G10" s="142"/>
      <c r="H10" s="143" t="s">
        <v>47</v>
      </c>
      <c r="I10" s="142"/>
      <c r="J10" s="143" t="s">
        <v>112</v>
      </c>
      <c r="K10" s="142"/>
      <c r="L10" s="143" t="s">
        <v>48</v>
      </c>
      <c r="M10" s="142"/>
      <c r="N10" s="143" t="s">
        <v>49</v>
      </c>
      <c r="O10" s="142"/>
      <c r="P10" s="143" t="s">
        <v>77</v>
      </c>
    </row>
    <row r="11" spans="1:16" s="138" customFormat="1" ht="6" customHeight="1">
      <c r="A11" s="144"/>
      <c r="B11" s="139"/>
      <c r="C11" s="144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</row>
    <row r="12" spans="1:16" s="147" customFormat="1" ht="21.75" customHeight="1">
      <c r="A12" s="130" t="s">
        <v>121</v>
      </c>
      <c r="B12" s="130"/>
      <c r="C12" s="130"/>
      <c r="D12" s="102">
        <v>781629</v>
      </c>
      <c r="E12" s="102"/>
      <c r="F12" s="102">
        <v>906215</v>
      </c>
      <c r="G12" s="102"/>
      <c r="H12" s="102">
        <v>10659</v>
      </c>
      <c r="I12" s="102"/>
      <c r="J12" s="102">
        <v>-376396</v>
      </c>
      <c r="K12" s="102"/>
      <c r="L12" s="102">
        <f>SUM(D12:J12)</f>
        <v>1322107</v>
      </c>
      <c r="M12" s="102"/>
      <c r="N12" s="102">
        <v>0</v>
      </c>
      <c r="O12" s="102"/>
      <c r="P12" s="102">
        <f>SUM(L12:N12)</f>
        <v>1322107</v>
      </c>
    </row>
    <row r="13" spans="1:16" s="148" customFormat="1" ht="6" customHeight="1">
      <c r="A13" s="138"/>
      <c r="B13" s="138"/>
      <c r="C13" s="138"/>
    </row>
    <row r="14" spans="1:16" s="138" customFormat="1" ht="21.75" customHeight="1">
      <c r="A14" s="147" t="s">
        <v>155</v>
      </c>
      <c r="B14" s="147"/>
      <c r="C14" s="147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</row>
    <row r="15" spans="1:16" s="138" customFormat="1" ht="21.75" customHeight="1">
      <c r="A15" s="138" t="s">
        <v>51</v>
      </c>
      <c r="D15" s="149">
        <v>0</v>
      </c>
      <c r="E15" s="150"/>
      <c r="F15" s="149">
        <v>0</v>
      </c>
      <c r="G15" s="150"/>
      <c r="H15" s="149">
        <v>0</v>
      </c>
      <c r="I15" s="150"/>
      <c r="J15" s="149">
        <v>-45211</v>
      </c>
      <c r="K15" s="150"/>
      <c r="L15" s="105">
        <f>SUM(D15:J15)</f>
        <v>-45211</v>
      </c>
      <c r="M15" s="150"/>
      <c r="N15" s="105">
        <v>0</v>
      </c>
      <c r="O15" s="154"/>
      <c r="P15" s="155">
        <f>L15+N15</f>
        <v>-45211</v>
      </c>
    </row>
    <row r="16" spans="1:16" s="139" customFormat="1" ht="6" customHeight="1"/>
    <row r="17" spans="1:16" s="138" customFormat="1" ht="21.75" customHeight="1" thickBot="1">
      <c r="A17" s="144" t="s">
        <v>127</v>
      </c>
      <c r="B17" s="144"/>
      <c r="C17" s="144"/>
      <c r="D17" s="151">
        <f>SUM(D12:D15)</f>
        <v>781629</v>
      </c>
      <c r="E17" s="145"/>
      <c r="F17" s="151">
        <f>SUM(F12:F15)</f>
        <v>906215</v>
      </c>
      <c r="G17" s="145"/>
      <c r="H17" s="151">
        <f>SUM(H12:H15)</f>
        <v>10659</v>
      </c>
      <c r="I17" s="145"/>
      <c r="J17" s="151">
        <f>SUM(J12:J15)</f>
        <v>-421607</v>
      </c>
      <c r="K17" s="145"/>
      <c r="L17" s="151">
        <f>SUM(L12:L15)</f>
        <v>1276896</v>
      </c>
      <c r="M17" s="145"/>
      <c r="N17" s="152">
        <f>SUM(N12:N15)</f>
        <v>0</v>
      </c>
      <c r="O17" s="145"/>
      <c r="P17" s="151">
        <f>SUM(P12:P15)</f>
        <v>1276896</v>
      </c>
    </row>
    <row r="18" spans="1:16" s="138" customFormat="1" ht="21.75" customHeight="1" thickTop="1"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53"/>
      <c r="O18" s="145"/>
      <c r="P18" s="153"/>
    </row>
    <row r="19" spans="1:16" s="147" customFormat="1" ht="21.75" customHeight="1">
      <c r="A19" s="130" t="s">
        <v>141</v>
      </c>
      <c r="B19" s="130"/>
      <c r="C19" s="130"/>
      <c r="D19" s="102">
        <v>781629</v>
      </c>
      <c r="E19" s="102"/>
      <c r="F19" s="102">
        <v>906215</v>
      </c>
      <c r="G19" s="102"/>
      <c r="H19" s="102">
        <v>10659</v>
      </c>
      <c r="I19" s="102"/>
      <c r="J19" s="102">
        <v>-441657</v>
      </c>
      <c r="K19" s="102"/>
      <c r="L19" s="102">
        <v>1256846</v>
      </c>
      <c r="M19" s="102"/>
      <c r="N19" s="102">
        <v>0</v>
      </c>
      <c r="O19" s="102"/>
      <c r="P19" s="102">
        <f>SUM(L19:N19)</f>
        <v>1256846</v>
      </c>
    </row>
    <row r="20" spans="1:16" s="148" customFormat="1" ht="6" customHeight="1">
      <c r="A20" s="138"/>
      <c r="B20" s="138"/>
      <c r="C20" s="138"/>
    </row>
    <row r="21" spans="1:16" s="138" customFormat="1" ht="21.75" customHeight="1">
      <c r="A21" s="147" t="s">
        <v>155</v>
      </c>
      <c r="B21" s="147"/>
      <c r="C21" s="147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</row>
    <row r="22" spans="1:16" s="138" customFormat="1" ht="21.75" customHeight="1">
      <c r="A22" s="138" t="s">
        <v>156</v>
      </c>
      <c r="D22" s="149">
        <v>0</v>
      </c>
      <c r="E22" s="150"/>
      <c r="F22" s="149">
        <v>0</v>
      </c>
      <c r="G22" s="150"/>
      <c r="H22" s="149">
        <v>0</v>
      </c>
      <c r="I22" s="150"/>
      <c r="J22" s="149">
        <f>+'6 (9M)'!D37</f>
        <v>15230</v>
      </c>
      <c r="K22" s="150"/>
      <c r="L22" s="105">
        <f>SUM(D22:J22)</f>
        <v>15230</v>
      </c>
      <c r="M22" s="150"/>
      <c r="N22" s="105">
        <v>0</v>
      </c>
      <c r="O22" s="154"/>
      <c r="P22" s="155">
        <f>L22+N22</f>
        <v>15230</v>
      </c>
    </row>
    <row r="23" spans="1:16" s="139" customFormat="1" ht="6" customHeight="1"/>
    <row r="24" spans="1:16" s="138" customFormat="1" ht="21.75" customHeight="1" thickBot="1">
      <c r="A24" s="144" t="s">
        <v>142</v>
      </c>
      <c r="B24" s="144"/>
      <c r="C24" s="144"/>
      <c r="D24" s="151">
        <f>SUM(D19:D22)</f>
        <v>781629</v>
      </c>
      <c r="E24" s="145"/>
      <c r="F24" s="151">
        <f>SUM(F19:F22)</f>
        <v>906215</v>
      </c>
      <c r="G24" s="145"/>
      <c r="H24" s="151">
        <f>SUM(H19:H22)</f>
        <v>10659</v>
      </c>
      <c r="I24" s="145"/>
      <c r="J24" s="151">
        <f>SUM(J19:J22)</f>
        <v>-426427</v>
      </c>
      <c r="K24" s="145"/>
      <c r="L24" s="151">
        <f>SUM(L19:L22)</f>
        <v>1272076</v>
      </c>
      <c r="M24" s="145"/>
      <c r="N24" s="152">
        <f>SUM(N19:N22)</f>
        <v>0</v>
      </c>
      <c r="O24" s="145"/>
      <c r="P24" s="151">
        <f>SUM(P19:P22)</f>
        <v>1272076</v>
      </c>
    </row>
    <row r="25" spans="1:16" s="138" customFormat="1" ht="21.75" customHeight="1" thickTop="1"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</row>
    <row r="26" spans="1:16" s="138" customFormat="1" ht="21.75" customHeight="1"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</row>
    <row r="27" spans="1:16" s="138" customFormat="1" ht="21.75" customHeight="1"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</row>
    <row r="28" spans="1:16" s="138" customFormat="1" ht="21.75" customHeight="1"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</row>
    <row r="29" spans="1:16" s="138" customFormat="1" ht="10.5" customHeight="1"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</row>
    <row r="30" spans="1:16" s="138" customFormat="1" ht="21.9" customHeight="1">
      <c r="A30" s="132" t="str">
        <f>'5 (3M)'!A52</f>
        <v>หมายเหตุประกอบงบการเงินรวมและงบการเงินเฉพาะกิจการเป็นส่วนหนึ่งของงบการเงินนี้</v>
      </c>
      <c r="B30" s="132"/>
      <c r="C30" s="132"/>
      <c r="D30" s="132"/>
      <c r="E30" s="132"/>
      <c r="F30" s="132"/>
      <c r="G30" s="156"/>
      <c r="H30" s="156"/>
      <c r="I30" s="156"/>
      <c r="J30" s="156"/>
      <c r="K30" s="156"/>
      <c r="L30" s="156"/>
      <c r="M30" s="156"/>
      <c r="N30" s="156"/>
      <c r="O30" s="156"/>
      <c r="P30" s="156"/>
    </row>
  </sheetData>
  <mergeCells count="3">
    <mergeCell ref="D6:P6"/>
    <mergeCell ref="D7:L7"/>
    <mergeCell ref="H8:J8"/>
  </mergeCells>
  <pageMargins left="0.4" right="0.4" top="0.5" bottom="0.6" header="0.49" footer="0.4"/>
  <pageSetup paperSize="9" scale="95" firstPageNumber="7" orientation="landscape" useFirstPageNumber="1" horizontalDpi="1200" verticalDpi="1200" r:id="rId1"/>
  <headerFooter>
    <oddFooter>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9"/>
  <sheetViews>
    <sheetView zoomScaleNormal="100" zoomScaleSheetLayoutView="100" workbookViewId="0">
      <selection activeCell="J14" sqref="J14"/>
    </sheetView>
  </sheetViews>
  <sheetFormatPr defaultColWidth="9.33203125" defaultRowHeight="21.75" customHeight="1"/>
  <cols>
    <col min="1" max="1" width="39" style="118" customWidth="1"/>
    <col min="2" max="2" width="8.109375" style="118" customWidth="1"/>
    <col min="3" max="3" width="0.6640625" style="118" customWidth="1"/>
    <col min="4" max="4" width="12.33203125" style="118" customWidth="1"/>
    <col min="5" max="5" width="0.6640625" style="118" customWidth="1"/>
    <col min="6" max="6" width="11.33203125" style="118" customWidth="1"/>
    <col min="7" max="7" width="0.6640625" style="118" customWidth="1"/>
    <col min="8" max="8" width="17.6640625" style="118" customWidth="1"/>
    <col min="9" max="9" width="0.6640625" style="118" customWidth="1"/>
    <col min="10" max="10" width="13.33203125" style="118" customWidth="1"/>
    <col min="11" max="11" width="0.6640625" style="118" customWidth="1"/>
    <col min="12" max="12" width="14.44140625" style="118" customWidth="1"/>
    <col min="13" max="16384" width="9.33203125" style="118"/>
  </cols>
  <sheetData>
    <row r="1" spans="1:12" ht="21.75" customHeight="1">
      <c r="A1" s="129" t="s">
        <v>0</v>
      </c>
    </row>
    <row r="2" spans="1:12" ht="21.75" customHeight="1">
      <c r="A2" s="130" t="s">
        <v>132</v>
      </c>
    </row>
    <row r="3" spans="1:12" ht="21.75" customHeight="1">
      <c r="A3" s="131" t="str">
        <f>'7'!A3</f>
        <v>สำหรับงวดเก้าเดือนสิ้นสุดวันที่ 30 กันยายน พ.ศ. 2566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</row>
    <row r="4" spans="1:12" ht="21.75" customHeight="1">
      <c r="A4" s="130"/>
    </row>
    <row r="5" spans="1:12" s="138" customFormat="1" ht="21.75" customHeight="1">
      <c r="A5" s="130"/>
      <c r="B5" s="130"/>
      <c r="C5" s="157"/>
      <c r="D5" s="262" t="s">
        <v>2</v>
      </c>
      <c r="E5" s="262"/>
      <c r="F5" s="262"/>
      <c r="G5" s="262"/>
      <c r="H5" s="262"/>
      <c r="I5" s="262"/>
      <c r="J5" s="262"/>
      <c r="K5" s="262"/>
      <c r="L5" s="262"/>
    </row>
    <row r="6" spans="1:12" s="138" customFormat="1" ht="21.75" customHeight="1">
      <c r="A6" s="139"/>
      <c r="B6" s="139"/>
      <c r="C6" s="147"/>
      <c r="D6" s="259" t="s">
        <v>91</v>
      </c>
      <c r="E6" s="259"/>
      <c r="F6" s="259"/>
      <c r="G6" s="259"/>
      <c r="H6" s="259"/>
      <c r="I6" s="259"/>
      <c r="J6" s="259"/>
      <c r="K6" s="259"/>
      <c r="L6" s="259"/>
    </row>
    <row r="7" spans="1:12" s="138" customFormat="1" ht="21.75" customHeight="1">
      <c r="A7" s="139"/>
      <c r="B7" s="139"/>
      <c r="C7" s="139"/>
      <c r="D7" s="139"/>
      <c r="E7" s="139"/>
      <c r="F7" s="139"/>
      <c r="G7" s="139"/>
      <c r="H7" s="259" t="s">
        <v>106</v>
      </c>
      <c r="I7" s="259"/>
      <c r="J7" s="259"/>
      <c r="K7" s="139"/>
      <c r="L7" s="139"/>
    </row>
    <row r="8" spans="1:12" s="139" customFormat="1" ht="21.75" customHeight="1">
      <c r="D8" s="140" t="s">
        <v>72</v>
      </c>
      <c r="E8" s="141"/>
      <c r="F8" s="140" t="s">
        <v>109</v>
      </c>
      <c r="G8" s="142"/>
      <c r="H8" s="142" t="s">
        <v>45</v>
      </c>
      <c r="I8" s="142"/>
      <c r="J8" s="142"/>
      <c r="K8" s="142"/>
      <c r="L8" s="142" t="s">
        <v>50</v>
      </c>
    </row>
    <row r="9" spans="1:12" s="139" customFormat="1" ht="21.75" customHeight="1">
      <c r="D9" s="137" t="s">
        <v>73</v>
      </c>
      <c r="E9" s="141"/>
      <c r="F9" s="137" t="s">
        <v>111</v>
      </c>
      <c r="G9" s="142"/>
      <c r="H9" s="143" t="s">
        <v>47</v>
      </c>
      <c r="I9" s="142"/>
      <c r="J9" s="143" t="s">
        <v>112</v>
      </c>
      <c r="K9" s="142"/>
      <c r="L9" s="143" t="s">
        <v>77</v>
      </c>
    </row>
    <row r="10" spans="1:12" s="148" customFormat="1" ht="21.75" customHeight="1">
      <c r="A10" s="138"/>
      <c r="B10" s="139"/>
    </row>
    <row r="11" spans="1:12" s="147" customFormat="1" ht="21.75" customHeight="1">
      <c r="A11" s="130" t="s">
        <v>120</v>
      </c>
      <c r="B11" s="130"/>
      <c r="D11" s="146">
        <v>781629</v>
      </c>
      <c r="E11" s="146"/>
      <c r="F11" s="146">
        <v>906215</v>
      </c>
      <c r="G11" s="146"/>
      <c r="H11" s="146">
        <v>10659</v>
      </c>
      <c r="I11" s="146"/>
      <c r="J11" s="146">
        <v>-289144</v>
      </c>
      <c r="K11" s="146"/>
      <c r="L11" s="146">
        <f>SUM(D11:J11)</f>
        <v>1409359</v>
      </c>
    </row>
    <row r="12" spans="1:12" s="148" customFormat="1" ht="6" customHeight="1">
      <c r="A12" s="138"/>
      <c r="B12" s="160"/>
    </row>
    <row r="13" spans="1:12" s="148" customFormat="1" ht="21.75" customHeight="1">
      <c r="A13" s="147" t="s">
        <v>155</v>
      </c>
      <c r="B13" s="160"/>
      <c r="D13" s="150"/>
      <c r="E13" s="150"/>
      <c r="F13" s="150"/>
      <c r="G13" s="150"/>
      <c r="H13" s="150"/>
      <c r="I13" s="150"/>
      <c r="J13" s="150"/>
      <c r="K13" s="150"/>
      <c r="L13" s="150"/>
    </row>
    <row r="14" spans="1:12" s="138" customFormat="1" ht="21.75" customHeight="1">
      <c r="A14" s="138" t="s">
        <v>51</v>
      </c>
      <c r="D14" s="149">
        <v>0</v>
      </c>
      <c r="E14" s="150"/>
      <c r="F14" s="149">
        <v>0</v>
      </c>
      <c r="G14" s="150"/>
      <c r="H14" s="149">
        <v>0</v>
      </c>
      <c r="I14" s="158"/>
      <c r="J14" s="149">
        <v>-8503</v>
      </c>
      <c r="K14" s="150"/>
      <c r="L14" s="155">
        <f>SUM(D14:J14)</f>
        <v>-8503</v>
      </c>
    </row>
    <row r="15" spans="1:12" s="139" customFormat="1" ht="6" customHeight="1"/>
    <row r="16" spans="1:12" s="138" customFormat="1" ht="21.75" customHeight="1" thickBot="1">
      <c r="A16" s="144" t="s">
        <v>127</v>
      </c>
      <c r="B16" s="144"/>
      <c r="D16" s="151">
        <f>SUM(D11:D14)</f>
        <v>781629</v>
      </c>
      <c r="E16" s="145"/>
      <c r="F16" s="151">
        <f>SUM(F11:F14)</f>
        <v>906215</v>
      </c>
      <c r="G16" s="145"/>
      <c r="H16" s="151">
        <f>SUM(H11:H14)</f>
        <v>10659</v>
      </c>
      <c r="I16" s="146"/>
      <c r="J16" s="151">
        <f>SUM(J11:J14)</f>
        <v>-297647</v>
      </c>
      <c r="K16" s="145"/>
      <c r="L16" s="151">
        <f>SUM(L11:L14)</f>
        <v>1400856</v>
      </c>
    </row>
    <row r="17" spans="1:12" s="147" customFormat="1" ht="21.75" customHeight="1" thickTop="1">
      <c r="A17" s="159"/>
      <c r="B17" s="130"/>
    </row>
    <row r="18" spans="1:12" s="147" customFormat="1" ht="21.75" customHeight="1">
      <c r="A18" s="130" t="s">
        <v>141</v>
      </c>
      <c r="B18" s="130"/>
      <c r="D18" s="146">
        <v>781629</v>
      </c>
      <c r="E18" s="146"/>
      <c r="F18" s="146">
        <v>906215</v>
      </c>
      <c r="G18" s="146"/>
      <c r="H18" s="146">
        <v>10659</v>
      </c>
      <c r="I18" s="146"/>
      <c r="J18" s="146">
        <v>-303502</v>
      </c>
      <c r="K18" s="146"/>
      <c r="L18" s="146">
        <f>SUM(D18:J18)</f>
        <v>1395001</v>
      </c>
    </row>
    <row r="19" spans="1:12" s="148" customFormat="1" ht="6" customHeight="1">
      <c r="A19" s="138"/>
      <c r="B19" s="160"/>
    </row>
    <row r="20" spans="1:12" s="148" customFormat="1" ht="21.75" customHeight="1">
      <c r="A20" s="147" t="s">
        <v>155</v>
      </c>
      <c r="B20" s="160"/>
      <c r="D20" s="150"/>
      <c r="E20" s="150"/>
      <c r="F20" s="150"/>
      <c r="G20" s="150"/>
      <c r="H20" s="150"/>
      <c r="I20" s="150"/>
      <c r="J20" s="150"/>
      <c r="K20" s="150"/>
      <c r="L20" s="150"/>
    </row>
    <row r="21" spans="1:12" s="138" customFormat="1" ht="21.75" customHeight="1">
      <c r="A21" s="138" t="s">
        <v>51</v>
      </c>
      <c r="D21" s="149">
        <v>0</v>
      </c>
      <c r="E21" s="150"/>
      <c r="F21" s="149">
        <v>0</v>
      </c>
      <c r="G21" s="150"/>
      <c r="H21" s="149">
        <v>0</v>
      </c>
      <c r="I21" s="158"/>
      <c r="J21" s="149">
        <f>+'6 (9M)'!H37</f>
        <v>-1531</v>
      </c>
      <c r="K21" s="150"/>
      <c r="L21" s="155">
        <f>SUM(D21:J21)</f>
        <v>-1531</v>
      </c>
    </row>
    <row r="22" spans="1:12" s="139" customFormat="1" ht="6" customHeight="1"/>
    <row r="23" spans="1:12" s="138" customFormat="1" ht="21.75" customHeight="1" thickBot="1">
      <c r="A23" s="144" t="s">
        <v>142</v>
      </c>
      <c r="B23" s="144"/>
      <c r="D23" s="151">
        <f>SUM(D18:D21)</f>
        <v>781629</v>
      </c>
      <c r="E23" s="145"/>
      <c r="F23" s="151">
        <f>SUM(F18:F21)</f>
        <v>906215</v>
      </c>
      <c r="G23" s="145"/>
      <c r="H23" s="151">
        <f>SUM(H18:H21)</f>
        <v>10659</v>
      </c>
      <c r="I23" s="146"/>
      <c r="J23" s="151">
        <f>SUM(J18:J21)</f>
        <v>-305033</v>
      </c>
      <c r="K23" s="145"/>
      <c r="L23" s="151">
        <f>SUM(L18:L21)</f>
        <v>1393470</v>
      </c>
    </row>
    <row r="24" spans="1:12" s="147" customFormat="1" ht="21.75" customHeight="1" thickTop="1">
      <c r="A24" s="159"/>
      <c r="B24" s="130"/>
    </row>
    <row r="25" spans="1:12" s="147" customFormat="1" ht="21.75" customHeight="1">
      <c r="A25" s="159"/>
      <c r="B25" s="130"/>
    </row>
    <row r="26" spans="1:12" s="147" customFormat="1" ht="21.75" customHeight="1">
      <c r="A26" s="159"/>
      <c r="B26" s="130"/>
    </row>
    <row r="27" spans="1:12" s="147" customFormat="1" ht="12" customHeight="1">
      <c r="A27" s="159"/>
      <c r="B27" s="130"/>
    </row>
    <row r="28" spans="1:12" s="138" customFormat="1" ht="21.9" customHeight="1">
      <c r="A28" s="132" t="str">
        <f>'7'!A30:C30</f>
        <v>หมายเหตุประกอบงบการเงินรวมและงบการเงินเฉพาะกิจการเป็นส่วนหนึ่งของงบการเงินนี้</v>
      </c>
      <c r="B28" s="132"/>
      <c r="C28" s="132"/>
      <c r="D28" s="132"/>
      <c r="E28" s="132"/>
      <c r="F28" s="132"/>
      <c r="G28" s="156"/>
      <c r="H28" s="156"/>
      <c r="I28" s="156"/>
      <c r="J28" s="156"/>
      <c r="K28" s="156"/>
      <c r="L28" s="156"/>
    </row>
    <row r="29" spans="1:12" s="138" customFormat="1" ht="21.75" customHeight="1">
      <c r="A29" s="261"/>
      <c r="B29" s="261"/>
      <c r="C29" s="261"/>
    </row>
  </sheetData>
  <mergeCells count="4">
    <mergeCell ref="A29:C29"/>
    <mergeCell ref="D5:L5"/>
    <mergeCell ref="D6:L6"/>
    <mergeCell ref="H7:J7"/>
  </mergeCells>
  <pageMargins left="1.2" right="1.2" top="0.5" bottom="0.6" header="0.49" footer="0.4"/>
  <pageSetup paperSize="9" firstPageNumber="8" orientation="landscape" useFirstPageNumber="1" horizontalDpi="1200" verticalDpi="1200" r:id="rId1"/>
  <headerFooter>
    <oddFooter>&amp;R&amp;"Browallia New,Regular"&amp;14&amp;P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99"/>
  <sheetViews>
    <sheetView topLeftCell="A55" zoomScale="90" zoomScaleNormal="90" zoomScaleSheetLayoutView="90" workbookViewId="0">
      <selection activeCell="Q67" sqref="Q67"/>
    </sheetView>
  </sheetViews>
  <sheetFormatPr defaultColWidth="9.33203125" defaultRowHeight="21.75" customHeight="1"/>
  <cols>
    <col min="1" max="1" width="2" style="118" customWidth="1"/>
    <col min="2" max="2" width="31.109375" style="118" customWidth="1"/>
    <col min="3" max="3" width="8.33203125" style="118" customWidth="1"/>
    <col min="4" max="4" width="0.6640625" style="118" customWidth="1"/>
    <col min="5" max="5" width="15.33203125" style="118" customWidth="1"/>
    <col min="6" max="6" width="0.6640625" style="118" customWidth="1"/>
    <col min="7" max="7" width="15.33203125" style="118" customWidth="1"/>
    <col min="8" max="8" width="0.6640625" style="118" customWidth="1"/>
    <col min="9" max="9" width="15.33203125" style="118" customWidth="1"/>
    <col min="10" max="10" width="0.6640625" style="118" customWidth="1"/>
    <col min="11" max="11" width="15.33203125" style="118" customWidth="1"/>
    <col min="12" max="16384" width="9.33203125" style="118"/>
  </cols>
  <sheetData>
    <row r="1" spans="1:11" s="120" customFormat="1" ht="21.75" customHeight="1">
      <c r="A1" s="119" t="s">
        <v>0</v>
      </c>
      <c r="C1" s="121"/>
    </row>
    <row r="2" spans="1:11" s="120" customFormat="1" ht="21.75" customHeight="1">
      <c r="A2" s="122" t="s">
        <v>92</v>
      </c>
      <c r="C2" s="121"/>
    </row>
    <row r="3" spans="1:11" s="120" customFormat="1" ht="21.75" customHeight="1">
      <c r="A3" s="123" t="str">
        <f>'6 (9M)'!A3</f>
        <v>สำหรับงวดเก้าเดือนสิ้นสุดวันที่ 30 กันยายน พ.ศ. 2566</v>
      </c>
      <c r="B3" s="124"/>
      <c r="C3" s="161"/>
      <c r="D3" s="124"/>
      <c r="E3" s="7"/>
      <c r="F3" s="7"/>
      <c r="G3" s="8"/>
      <c r="H3" s="8"/>
      <c r="I3" s="8"/>
      <c r="J3" s="7"/>
      <c r="K3" s="7"/>
    </row>
    <row r="4" spans="1:11" s="120" customFormat="1" ht="20.100000000000001" customHeight="1">
      <c r="A4" s="125"/>
      <c r="C4" s="121"/>
    </row>
    <row r="5" spans="1:11" s="120" customFormat="1" ht="20.100000000000001" customHeight="1">
      <c r="C5" s="121"/>
      <c r="E5" s="263"/>
      <c r="F5" s="263"/>
      <c r="G5" s="263"/>
      <c r="H5" s="124"/>
      <c r="I5" s="124"/>
      <c r="J5" s="124"/>
      <c r="K5" s="196" t="s">
        <v>2</v>
      </c>
    </row>
    <row r="6" spans="1:11" s="120" customFormat="1" ht="20.100000000000001" customHeight="1">
      <c r="B6" s="197"/>
      <c r="C6" s="198"/>
      <c r="D6" s="198"/>
      <c r="E6" s="264" t="s">
        <v>3</v>
      </c>
      <c r="F6" s="264"/>
      <c r="G6" s="264"/>
      <c r="H6" s="198"/>
      <c r="I6" s="264" t="s">
        <v>83</v>
      </c>
      <c r="J6" s="264"/>
      <c r="K6" s="264"/>
    </row>
    <row r="7" spans="1:11" s="120" customFormat="1" ht="20.100000000000001" customHeight="1">
      <c r="B7" s="197"/>
      <c r="C7" s="198"/>
      <c r="D7" s="198"/>
      <c r="E7" s="199" t="s">
        <v>88</v>
      </c>
      <c r="F7" s="199"/>
      <c r="G7" s="199" t="s">
        <v>88</v>
      </c>
      <c r="H7" s="199"/>
      <c r="I7" s="199" t="s">
        <v>88</v>
      </c>
      <c r="J7" s="199"/>
      <c r="K7" s="199" t="s">
        <v>88</v>
      </c>
    </row>
    <row r="8" spans="1:11" s="120" customFormat="1" ht="20.100000000000001" customHeight="1">
      <c r="B8" s="200"/>
      <c r="C8" s="198"/>
      <c r="D8" s="200"/>
      <c r="E8" s="18" t="s">
        <v>126</v>
      </c>
      <c r="F8" s="18"/>
      <c r="G8" s="18" t="s">
        <v>126</v>
      </c>
      <c r="H8" s="18"/>
      <c r="I8" s="18" t="s">
        <v>126</v>
      </c>
      <c r="J8" s="18"/>
      <c r="K8" s="18" t="s">
        <v>126</v>
      </c>
    </row>
    <row r="9" spans="1:11" s="120" customFormat="1" ht="20.100000000000001" customHeight="1">
      <c r="B9" s="200"/>
      <c r="C9" s="201"/>
      <c r="E9" s="169" t="s">
        <v>138</v>
      </c>
      <c r="F9" s="170"/>
      <c r="G9" s="169" t="s">
        <v>119</v>
      </c>
      <c r="H9" s="170"/>
      <c r="I9" s="169" t="s">
        <v>138</v>
      </c>
      <c r="J9" s="170"/>
      <c r="K9" s="169" t="s">
        <v>119</v>
      </c>
    </row>
    <row r="10" spans="1:11" s="120" customFormat="1" ht="20.100000000000001" customHeight="1">
      <c r="A10" s="202" t="s">
        <v>52</v>
      </c>
      <c r="B10" s="126"/>
      <c r="C10" s="121"/>
    </row>
    <row r="11" spans="1:11" s="120" customFormat="1" ht="20.100000000000001" customHeight="1">
      <c r="A11" s="203" t="s">
        <v>147</v>
      </c>
      <c r="B11" s="203"/>
      <c r="C11" s="121"/>
      <c r="E11" s="204">
        <v>25116</v>
      </c>
      <c r="F11" s="205"/>
      <c r="G11" s="204">
        <v>-45657</v>
      </c>
      <c r="H11" s="206"/>
      <c r="I11" s="204">
        <v>-1625</v>
      </c>
      <c r="J11" s="207"/>
      <c r="K11" s="204">
        <v>-8593</v>
      </c>
    </row>
    <row r="12" spans="1:11" s="120" customFormat="1" ht="20.100000000000001" customHeight="1">
      <c r="A12" s="126" t="s">
        <v>53</v>
      </c>
      <c r="B12" s="126"/>
      <c r="C12" s="121"/>
      <c r="E12" s="207"/>
      <c r="F12" s="208"/>
      <c r="G12" s="207"/>
      <c r="H12" s="208"/>
      <c r="I12" s="207"/>
      <c r="J12" s="207"/>
      <c r="K12" s="207"/>
    </row>
    <row r="13" spans="1:11" s="120" customFormat="1" ht="20.100000000000001" customHeight="1">
      <c r="A13" s="126"/>
      <c r="B13" s="126" t="s">
        <v>170</v>
      </c>
      <c r="C13" s="121"/>
    </row>
    <row r="14" spans="1:11" s="120" customFormat="1" ht="20.100000000000001" customHeight="1">
      <c r="A14" s="126"/>
      <c r="B14" s="126" t="s">
        <v>171</v>
      </c>
      <c r="C14" s="121"/>
      <c r="E14" s="204">
        <v>-6442</v>
      </c>
      <c r="F14" s="205"/>
      <c r="G14" s="204">
        <v>317</v>
      </c>
      <c r="H14" s="209"/>
      <c r="I14" s="210">
        <v>-1</v>
      </c>
      <c r="J14" s="211"/>
      <c r="K14" s="210">
        <v>-17</v>
      </c>
    </row>
    <row r="15" spans="1:11" s="120" customFormat="1" ht="20.100000000000001" customHeight="1">
      <c r="A15" s="126"/>
      <c r="B15" s="126" t="s">
        <v>54</v>
      </c>
      <c r="C15" s="121"/>
      <c r="E15" s="204">
        <v>58374</v>
      </c>
      <c r="F15" s="205"/>
      <c r="G15" s="204">
        <v>63683</v>
      </c>
      <c r="H15" s="209"/>
      <c r="I15" s="210">
        <v>2825</v>
      </c>
      <c r="J15" s="212"/>
      <c r="K15" s="210">
        <v>2826</v>
      </c>
    </row>
    <row r="16" spans="1:11" s="120" customFormat="1" ht="20.100000000000001" customHeight="1">
      <c r="A16" s="126"/>
      <c r="B16" s="203" t="s">
        <v>95</v>
      </c>
      <c r="C16" s="213"/>
      <c r="D16" s="214"/>
      <c r="E16" s="204">
        <v>2011</v>
      </c>
      <c r="F16" s="205"/>
      <c r="G16" s="204">
        <v>1777</v>
      </c>
      <c r="H16" s="209"/>
      <c r="I16" s="210">
        <v>383</v>
      </c>
      <c r="J16" s="215"/>
      <c r="K16" s="210">
        <v>369</v>
      </c>
    </row>
    <row r="17" spans="1:11" s="120" customFormat="1" ht="20.100000000000001" customHeight="1">
      <c r="B17" s="203" t="s">
        <v>172</v>
      </c>
      <c r="C17" s="213"/>
      <c r="D17" s="214"/>
    </row>
    <row r="18" spans="1:11" s="120" customFormat="1" ht="20.100000000000001" customHeight="1">
      <c r="B18" s="203" t="s">
        <v>173</v>
      </c>
      <c r="C18" s="213"/>
      <c r="D18" s="214"/>
      <c r="E18" s="204">
        <v>-186</v>
      </c>
      <c r="F18" s="205"/>
      <c r="G18" s="204">
        <v>-103</v>
      </c>
      <c r="H18" s="209"/>
      <c r="I18" s="210">
        <v>97</v>
      </c>
      <c r="J18" s="209"/>
      <c r="K18" s="210">
        <v>-103</v>
      </c>
    </row>
    <row r="19" spans="1:11" s="120" customFormat="1" ht="20.100000000000001" customHeight="1">
      <c r="B19" s="203" t="s">
        <v>133</v>
      </c>
      <c r="C19" s="213"/>
      <c r="D19" s="214"/>
      <c r="E19" s="204">
        <v>0</v>
      </c>
      <c r="F19" s="205"/>
      <c r="G19" s="204">
        <v>15</v>
      </c>
      <c r="H19" s="209"/>
      <c r="I19" s="210">
        <v>0</v>
      </c>
      <c r="J19" s="209"/>
      <c r="K19" s="210">
        <v>15</v>
      </c>
    </row>
    <row r="20" spans="1:11" s="120" customFormat="1" ht="20.100000000000001" customHeight="1">
      <c r="B20" s="216" t="s">
        <v>134</v>
      </c>
      <c r="C20" s="213"/>
      <c r="D20" s="214"/>
      <c r="E20" s="204">
        <v>2</v>
      </c>
      <c r="F20" s="205"/>
      <c r="G20" s="204">
        <v>52</v>
      </c>
      <c r="H20" s="209"/>
      <c r="I20" s="210">
        <v>0</v>
      </c>
      <c r="J20" s="212"/>
      <c r="K20" s="210">
        <v>0</v>
      </c>
    </row>
    <row r="21" spans="1:11" s="120" customFormat="1" ht="20.100000000000001" customHeight="1">
      <c r="B21" s="216" t="s">
        <v>158</v>
      </c>
      <c r="C21" s="213"/>
      <c r="D21" s="214"/>
      <c r="E21" s="204">
        <v>496</v>
      </c>
      <c r="F21" s="205"/>
      <c r="G21" s="204">
        <v>233</v>
      </c>
      <c r="H21" s="209"/>
      <c r="I21" s="210">
        <v>0</v>
      </c>
      <c r="J21" s="212"/>
      <c r="K21" s="210">
        <v>0</v>
      </c>
    </row>
    <row r="22" spans="1:11" s="120" customFormat="1" ht="20.100000000000001" customHeight="1">
      <c r="B22" s="216" t="s">
        <v>145</v>
      </c>
      <c r="C22" s="213"/>
      <c r="D22" s="214"/>
      <c r="E22" s="204">
        <v>12</v>
      </c>
      <c r="F22" s="205"/>
      <c r="G22" s="204">
        <v>0</v>
      </c>
      <c r="H22" s="209"/>
      <c r="I22" s="210">
        <v>12</v>
      </c>
      <c r="J22" s="212"/>
      <c r="K22" s="210">
        <v>0</v>
      </c>
    </row>
    <row r="23" spans="1:11" s="120" customFormat="1" ht="20.100000000000001" customHeight="1">
      <c r="B23" s="217" t="s">
        <v>159</v>
      </c>
      <c r="C23" s="213"/>
      <c r="D23" s="214"/>
      <c r="E23" s="204">
        <v>0</v>
      </c>
      <c r="F23" s="205"/>
      <c r="G23" s="204">
        <v>-147</v>
      </c>
      <c r="H23" s="209"/>
      <c r="I23" s="210">
        <v>0</v>
      </c>
      <c r="J23" s="212"/>
      <c r="K23" s="210">
        <v>0</v>
      </c>
    </row>
    <row r="24" spans="1:11" s="120" customFormat="1" ht="20.100000000000001" customHeight="1">
      <c r="B24" s="216" t="s">
        <v>128</v>
      </c>
      <c r="C24" s="213"/>
      <c r="D24" s="214"/>
      <c r="E24" s="204">
        <v>-63</v>
      </c>
      <c r="F24" s="205"/>
      <c r="G24" s="204">
        <v>-15</v>
      </c>
      <c r="H24" s="209"/>
      <c r="I24" s="210">
        <v>-2</v>
      </c>
      <c r="J24" s="212"/>
      <c r="K24" s="210">
        <v>0</v>
      </c>
    </row>
    <row r="25" spans="1:11" s="120" customFormat="1" ht="20.100000000000001" customHeight="1">
      <c r="B25" s="203" t="s">
        <v>157</v>
      </c>
      <c r="C25" s="213"/>
      <c r="D25" s="214"/>
      <c r="E25" s="204">
        <v>-2998</v>
      </c>
      <c r="F25" s="205"/>
      <c r="G25" s="204">
        <v>-501</v>
      </c>
      <c r="H25" s="209"/>
      <c r="I25" s="210">
        <v>0</v>
      </c>
      <c r="J25" s="212"/>
      <c r="K25" s="210">
        <v>0</v>
      </c>
    </row>
    <row r="26" spans="1:11" s="120" customFormat="1" ht="20.100000000000001" customHeight="1">
      <c r="B26" s="203" t="s">
        <v>55</v>
      </c>
      <c r="C26" s="213"/>
      <c r="D26" s="214"/>
      <c r="E26" s="205">
        <v>-155</v>
      </c>
      <c r="F26" s="205"/>
      <c r="G26" s="205">
        <v>-24</v>
      </c>
      <c r="H26" s="209"/>
      <c r="I26" s="209">
        <v>-26744</v>
      </c>
      <c r="J26" s="218"/>
      <c r="K26" s="209">
        <v>-21231</v>
      </c>
    </row>
    <row r="27" spans="1:11" s="120" customFormat="1" ht="20.100000000000001" customHeight="1">
      <c r="B27" s="126" t="s">
        <v>44</v>
      </c>
      <c r="C27" s="121"/>
      <c r="E27" s="219">
        <v>8465</v>
      </c>
      <c r="F27" s="205"/>
      <c r="G27" s="219">
        <v>7588</v>
      </c>
      <c r="H27" s="209"/>
      <c r="I27" s="220">
        <v>465</v>
      </c>
      <c r="J27" s="212"/>
      <c r="K27" s="220">
        <v>328</v>
      </c>
    </row>
    <row r="28" spans="1:11" s="120" customFormat="1" ht="6" customHeight="1">
      <c r="B28" s="200"/>
      <c r="C28" s="221"/>
      <c r="E28" s="170"/>
      <c r="F28" s="170"/>
      <c r="G28" s="170"/>
      <c r="H28" s="170"/>
      <c r="I28" s="170"/>
      <c r="J28" s="170"/>
      <c r="K28" s="170"/>
    </row>
    <row r="29" spans="1:11" s="120" customFormat="1" ht="20.100000000000001" customHeight="1">
      <c r="A29" s="120" t="s">
        <v>160</v>
      </c>
      <c r="B29" s="200"/>
      <c r="C29" s="221"/>
      <c r="E29" s="205">
        <f>SUM(E11:E27)</f>
        <v>84632</v>
      </c>
      <c r="F29" s="205"/>
      <c r="G29" s="205">
        <f>SUM(G11:G27)</f>
        <v>27218</v>
      </c>
      <c r="H29" s="205"/>
      <c r="I29" s="205">
        <f>SUM(I11:I27)</f>
        <v>-24590</v>
      </c>
      <c r="J29" s="222"/>
      <c r="K29" s="205">
        <f>SUM(K11:K27)</f>
        <v>-26406</v>
      </c>
    </row>
    <row r="30" spans="1:11" s="120" customFormat="1" ht="20.100000000000001" customHeight="1">
      <c r="A30" s="126" t="s">
        <v>56</v>
      </c>
      <c r="B30" s="126"/>
      <c r="C30" s="121"/>
      <c r="E30" s="207"/>
      <c r="F30" s="208"/>
      <c r="G30" s="207"/>
      <c r="H30" s="208"/>
      <c r="I30" s="207"/>
      <c r="J30" s="207"/>
      <c r="K30" s="207"/>
    </row>
    <row r="31" spans="1:11" s="120" customFormat="1" ht="20.100000000000001" customHeight="1">
      <c r="B31" s="223" t="s">
        <v>57</v>
      </c>
      <c r="C31" s="121"/>
      <c r="E31" s="205">
        <v>-7257</v>
      </c>
      <c r="F31" s="205"/>
      <c r="G31" s="205">
        <v>102</v>
      </c>
      <c r="H31" s="209"/>
      <c r="I31" s="209">
        <v>-5708</v>
      </c>
      <c r="J31" s="212"/>
      <c r="K31" s="209">
        <v>344</v>
      </c>
    </row>
    <row r="32" spans="1:11" s="120" customFormat="1" ht="20.100000000000001" customHeight="1">
      <c r="B32" s="223" t="s">
        <v>85</v>
      </c>
      <c r="C32" s="121"/>
      <c r="E32" s="205">
        <v>-1186</v>
      </c>
      <c r="F32" s="205"/>
      <c r="G32" s="205">
        <v>-1135</v>
      </c>
      <c r="H32" s="209"/>
      <c r="I32" s="209">
        <v>-385</v>
      </c>
      <c r="J32" s="211"/>
      <c r="K32" s="209">
        <v>-158</v>
      </c>
    </row>
    <row r="33" spans="1:11" s="120" customFormat="1" ht="20.100000000000001" customHeight="1">
      <c r="B33" s="223" t="s">
        <v>58</v>
      </c>
      <c r="C33" s="121"/>
      <c r="E33" s="205">
        <v>-111</v>
      </c>
      <c r="F33" s="205"/>
      <c r="G33" s="205">
        <v>0</v>
      </c>
      <c r="H33" s="209"/>
      <c r="I33" s="209">
        <v>-111</v>
      </c>
      <c r="J33" s="212"/>
      <c r="K33" s="209">
        <v>0</v>
      </c>
    </row>
    <row r="34" spans="1:11" s="120" customFormat="1" ht="20.100000000000001" customHeight="1">
      <c r="A34" s="223"/>
      <c r="B34" s="126" t="s">
        <v>59</v>
      </c>
      <c r="C34" s="121"/>
      <c r="E34" s="205">
        <v>-198</v>
      </c>
      <c r="F34" s="205"/>
      <c r="G34" s="205">
        <v>-139</v>
      </c>
      <c r="H34" s="209"/>
      <c r="I34" s="209">
        <v>50</v>
      </c>
      <c r="J34" s="212"/>
      <c r="K34" s="209">
        <v>-106</v>
      </c>
    </row>
    <row r="35" spans="1:11" s="120" customFormat="1" ht="20.100000000000001" customHeight="1">
      <c r="A35" s="223"/>
      <c r="B35" s="126" t="s">
        <v>60</v>
      </c>
      <c r="C35" s="121"/>
      <c r="E35" s="205">
        <v>0</v>
      </c>
      <c r="F35" s="205"/>
      <c r="G35" s="205">
        <v>12</v>
      </c>
      <c r="H35" s="209"/>
      <c r="I35" s="209">
        <v>0</v>
      </c>
      <c r="J35" s="218"/>
      <c r="K35" s="209">
        <v>0</v>
      </c>
    </row>
    <row r="36" spans="1:11" s="120" customFormat="1" ht="20.100000000000001" customHeight="1">
      <c r="B36" s="223" t="s">
        <v>61</v>
      </c>
      <c r="C36" s="121"/>
      <c r="E36" s="205">
        <v>16787</v>
      </c>
      <c r="F36" s="205"/>
      <c r="G36" s="205">
        <v>-7376</v>
      </c>
      <c r="H36" s="209"/>
      <c r="I36" s="209">
        <v>1555</v>
      </c>
      <c r="J36" s="211"/>
      <c r="K36" s="209">
        <v>1789</v>
      </c>
    </row>
    <row r="37" spans="1:11" s="120" customFormat="1" ht="20.100000000000001" customHeight="1">
      <c r="A37" s="223"/>
      <c r="B37" s="223" t="s">
        <v>62</v>
      </c>
      <c r="C37" s="121"/>
      <c r="E37" s="205">
        <v>238</v>
      </c>
      <c r="F37" s="205"/>
      <c r="G37" s="205">
        <v>-977</v>
      </c>
      <c r="H37" s="209"/>
      <c r="I37" s="209">
        <v>192</v>
      </c>
      <c r="J37" s="215"/>
      <c r="K37" s="209">
        <v>-188</v>
      </c>
    </row>
    <row r="38" spans="1:11" s="120" customFormat="1" ht="20.100000000000001" customHeight="1">
      <c r="A38" s="223"/>
      <c r="B38" s="223" t="s">
        <v>146</v>
      </c>
      <c r="C38" s="121"/>
      <c r="E38" s="219">
        <v>-183</v>
      </c>
      <c r="F38" s="205"/>
      <c r="G38" s="219">
        <v>0</v>
      </c>
      <c r="H38" s="209"/>
      <c r="I38" s="220">
        <v>0</v>
      </c>
      <c r="J38" s="215"/>
      <c r="K38" s="220">
        <v>0</v>
      </c>
    </row>
    <row r="39" spans="1:11" s="120" customFormat="1" ht="6" customHeight="1">
      <c r="B39" s="200"/>
      <c r="C39" s="221"/>
      <c r="E39" s="170"/>
      <c r="F39" s="170"/>
      <c r="G39" s="170"/>
      <c r="H39" s="170"/>
      <c r="I39" s="170"/>
      <c r="J39" s="170"/>
      <c r="K39" s="170"/>
    </row>
    <row r="40" spans="1:11" s="120" customFormat="1" ht="20.100000000000001" customHeight="1">
      <c r="A40" s="126" t="s">
        <v>135</v>
      </c>
      <c r="B40" s="126"/>
      <c r="C40" s="121"/>
      <c r="E40" s="205">
        <f>SUM(E29:E38)</f>
        <v>92722</v>
      </c>
      <c r="F40" s="127"/>
      <c r="G40" s="205">
        <f>SUM(G29:G38)</f>
        <v>17705</v>
      </c>
      <c r="H40" s="127"/>
      <c r="I40" s="205">
        <f>SUM(I29:I38)</f>
        <v>-28997</v>
      </c>
      <c r="J40" s="222"/>
      <c r="K40" s="205">
        <f>SUM(K29:K38)</f>
        <v>-24725</v>
      </c>
    </row>
    <row r="41" spans="1:11" s="120" customFormat="1" ht="20.100000000000001" customHeight="1">
      <c r="A41" s="126"/>
      <c r="B41" s="126" t="s">
        <v>93</v>
      </c>
      <c r="C41" s="121"/>
      <c r="E41" s="224">
        <v>155</v>
      </c>
      <c r="F41" s="127"/>
      <c r="G41" s="224">
        <v>24</v>
      </c>
      <c r="H41" s="225"/>
      <c r="I41" s="226">
        <v>12</v>
      </c>
      <c r="J41" s="212"/>
      <c r="K41" s="226">
        <v>8</v>
      </c>
    </row>
    <row r="42" spans="1:11" s="120" customFormat="1" ht="20.100000000000001" customHeight="1">
      <c r="B42" s="120" t="s">
        <v>94</v>
      </c>
      <c r="C42" s="121"/>
      <c r="E42" s="224">
        <v>-8519</v>
      </c>
      <c r="F42" s="224"/>
      <c r="G42" s="224">
        <v>-7582</v>
      </c>
      <c r="H42" s="227"/>
      <c r="I42" s="227">
        <v>-465</v>
      </c>
      <c r="J42" s="211"/>
      <c r="K42" s="227">
        <v>-328</v>
      </c>
    </row>
    <row r="43" spans="1:11" s="120" customFormat="1" ht="20.100000000000001" customHeight="1">
      <c r="B43" s="120" t="s">
        <v>103</v>
      </c>
      <c r="C43" s="121"/>
      <c r="E43" s="224">
        <v>2822</v>
      </c>
      <c r="F43" s="224"/>
      <c r="G43" s="224">
        <v>2123</v>
      </c>
      <c r="H43" s="227"/>
      <c r="I43" s="227">
        <v>0</v>
      </c>
      <c r="J43" s="211"/>
      <c r="K43" s="227">
        <v>2003</v>
      </c>
    </row>
    <row r="44" spans="1:11" s="120" customFormat="1" ht="20.100000000000001" customHeight="1">
      <c r="A44" s="228"/>
      <c r="B44" s="120" t="s">
        <v>104</v>
      </c>
      <c r="C44" s="121"/>
      <c r="E44" s="229">
        <v>-11638</v>
      </c>
      <c r="F44" s="224"/>
      <c r="G44" s="229">
        <v>-9033</v>
      </c>
      <c r="H44" s="227"/>
      <c r="I44" s="230">
        <v>-968</v>
      </c>
      <c r="J44" s="226"/>
      <c r="K44" s="230">
        <v>-984</v>
      </c>
    </row>
    <row r="45" spans="1:11" s="120" customFormat="1" ht="6" customHeight="1">
      <c r="A45" s="126"/>
      <c r="B45" s="126"/>
      <c r="C45" s="121"/>
      <c r="E45" s="207"/>
      <c r="F45" s="208"/>
      <c r="G45" s="207"/>
      <c r="H45" s="208"/>
      <c r="I45" s="207"/>
      <c r="J45" s="207"/>
      <c r="K45" s="207"/>
    </row>
    <row r="46" spans="1:11" s="120" customFormat="1" ht="20.100000000000001" customHeight="1">
      <c r="A46" s="126" t="s">
        <v>161</v>
      </c>
      <c r="B46" s="126"/>
      <c r="C46" s="121"/>
      <c r="E46" s="219">
        <f>SUM(E40:E44)</f>
        <v>75542</v>
      </c>
      <c r="F46" s="127"/>
      <c r="G46" s="219">
        <f>SUM(G40:G44)</f>
        <v>3237</v>
      </c>
      <c r="H46" s="127"/>
      <c r="I46" s="219">
        <f>SUM(I40:I44)</f>
        <v>-30418</v>
      </c>
      <c r="J46" s="127"/>
      <c r="K46" s="219">
        <f>SUM(K40:K44)</f>
        <v>-24026</v>
      </c>
    </row>
    <row r="47" spans="1:11" s="120" customFormat="1" ht="20.100000000000001" customHeight="1">
      <c r="A47" s="126"/>
      <c r="B47" s="126"/>
      <c r="C47" s="121"/>
      <c r="E47" s="127"/>
      <c r="F47" s="127"/>
      <c r="G47" s="127"/>
      <c r="H47" s="127"/>
      <c r="I47" s="127"/>
      <c r="J47" s="127"/>
      <c r="K47" s="127"/>
    </row>
    <row r="48" spans="1:11" s="120" customFormat="1" ht="6.75" customHeight="1">
      <c r="A48" s="126"/>
      <c r="B48" s="126"/>
      <c r="C48" s="121"/>
      <c r="E48" s="127"/>
      <c r="F48" s="127"/>
      <c r="G48" s="127"/>
      <c r="H48" s="127"/>
      <c r="I48" s="127"/>
      <c r="J48" s="127"/>
      <c r="K48" s="127"/>
    </row>
    <row r="49" spans="1:11" s="120" customFormat="1" ht="21.9" customHeight="1">
      <c r="A49" s="124" t="str">
        <f>+'8'!A28</f>
        <v>หมายเหตุประกอบงบการเงินรวมและงบการเงินเฉพาะกิจการเป็นส่วนหนึ่งของงบการเงินนี้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</row>
    <row r="50" spans="1:11" s="120" customFormat="1" ht="21.75" customHeight="1">
      <c r="A50" s="119" t="s">
        <v>0</v>
      </c>
      <c r="C50" s="121"/>
    </row>
    <row r="51" spans="1:11" s="120" customFormat="1" ht="21.75" customHeight="1">
      <c r="A51" s="122" t="s">
        <v>131</v>
      </c>
      <c r="C51" s="121"/>
    </row>
    <row r="52" spans="1:11" s="120" customFormat="1" ht="21.75" customHeight="1">
      <c r="A52" s="128" t="str">
        <f>+A3</f>
        <v>สำหรับงวดเก้าเดือนสิ้นสุดวันที่ 30 กันยายน พ.ศ. 2566</v>
      </c>
      <c r="B52" s="124"/>
      <c r="C52" s="161"/>
      <c r="D52" s="124"/>
      <c r="E52" s="124"/>
      <c r="F52" s="124"/>
      <c r="G52" s="124"/>
      <c r="H52" s="124"/>
      <c r="I52" s="124"/>
      <c r="J52" s="124"/>
      <c r="K52" s="124"/>
    </row>
    <row r="53" spans="1:11" s="120" customFormat="1" ht="20.100000000000001" customHeight="1">
      <c r="A53" s="125"/>
      <c r="C53" s="121"/>
    </row>
    <row r="54" spans="1:11" s="120" customFormat="1" ht="20.100000000000001" customHeight="1">
      <c r="C54" s="121"/>
      <c r="E54" s="124"/>
      <c r="G54" s="124"/>
      <c r="H54" s="124"/>
      <c r="I54" s="124"/>
      <c r="J54" s="124"/>
      <c r="K54" s="196" t="s">
        <v>2</v>
      </c>
    </row>
    <row r="55" spans="1:11" s="120" customFormat="1" ht="20.100000000000001" customHeight="1">
      <c r="B55" s="197"/>
      <c r="C55" s="198"/>
      <c r="D55" s="198"/>
      <c r="E55" s="265" t="s">
        <v>3</v>
      </c>
      <c r="F55" s="265"/>
      <c r="G55" s="265"/>
      <c r="H55" s="198"/>
      <c r="I55" s="265" t="s">
        <v>83</v>
      </c>
      <c r="J55" s="265"/>
      <c r="K55" s="265"/>
    </row>
    <row r="56" spans="1:11" s="120" customFormat="1" ht="20.100000000000001" customHeight="1">
      <c r="B56" s="197"/>
      <c r="C56" s="198"/>
      <c r="D56" s="198"/>
      <c r="E56" s="199" t="s">
        <v>88</v>
      </c>
      <c r="F56" s="199"/>
      <c r="G56" s="199" t="s">
        <v>88</v>
      </c>
      <c r="H56" s="199"/>
      <c r="I56" s="199" t="s">
        <v>88</v>
      </c>
      <c r="J56" s="199"/>
      <c r="K56" s="199" t="s">
        <v>88</v>
      </c>
    </row>
    <row r="57" spans="1:11" s="120" customFormat="1" ht="20.100000000000001" customHeight="1">
      <c r="B57" s="200"/>
      <c r="C57" s="198"/>
      <c r="D57" s="200"/>
      <c r="E57" s="18" t="s">
        <v>126</v>
      </c>
      <c r="F57" s="18"/>
      <c r="G57" s="18" t="s">
        <v>126</v>
      </c>
      <c r="H57" s="18"/>
      <c r="I57" s="18" t="s">
        <v>126</v>
      </c>
      <c r="J57" s="18"/>
      <c r="K57" s="18" t="s">
        <v>126</v>
      </c>
    </row>
    <row r="58" spans="1:11" s="120" customFormat="1" ht="20.100000000000001" customHeight="1">
      <c r="B58" s="200"/>
      <c r="C58" s="231" t="s">
        <v>6</v>
      </c>
      <c r="E58" s="169" t="s">
        <v>138</v>
      </c>
      <c r="F58" s="170"/>
      <c r="G58" s="169" t="s">
        <v>119</v>
      </c>
      <c r="H58" s="170"/>
      <c r="I58" s="169" t="s">
        <v>138</v>
      </c>
      <c r="J58" s="170"/>
      <c r="K58" s="169" t="s">
        <v>119</v>
      </c>
    </row>
    <row r="59" spans="1:11" s="120" customFormat="1" ht="20.100000000000001" customHeight="1">
      <c r="A59" s="202" t="s">
        <v>63</v>
      </c>
      <c r="B59" s="202"/>
      <c r="C59" s="121"/>
      <c r="E59" s="232"/>
      <c r="F59" s="208"/>
      <c r="G59" s="232"/>
      <c r="H59" s="207"/>
      <c r="I59" s="207"/>
      <c r="J59" s="207"/>
      <c r="K59" s="207"/>
    </row>
    <row r="60" spans="1:11" s="120" customFormat="1" ht="20.100000000000001" customHeight="1">
      <c r="A60" s="120" t="s">
        <v>162</v>
      </c>
      <c r="B60" s="202"/>
      <c r="C60" s="121">
        <v>16.3</v>
      </c>
      <c r="E60" s="232">
        <v>0</v>
      </c>
      <c r="F60" s="232"/>
      <c r="G60" s="232">
        <v>0</v>
      </c>
      <c r="H60" s="233"/>
      <c r="I60" s="233">
        <v>-38500</v>
      </c>
      <c r="J60" s="212"/>
      <c r="K60" s="233">
        <v>-27000</v>
      </c>
    </row>
    <row r="61" spans="1:11" s="120" customFormat="1" ht="20.100000000000001" customHeight="1">
      <c r="A61" s="120" t="s">
        <v>174</v>
      </c>
    </row>
    <row r="62" spans="1:11" s="120" customFormat="1" ht="20.100000000000001" customHeight="1">
      <c r="B62" s="120" t="s">
        <v>175</v>
      </c>
      <c r="C62" s="121">
        <v>16.3</v>
      </c>
      <c r="E62" s="232">
        <v>0</v>
      </c>
      <c r="F62" s="232"/>
      <c r="G62" s="232">
        <v>0</v>
      </c>
      <c r="H62" s="233"/>
      <c r="I62" s="233">
        <v>45500</v>
      </c>
      <c r="J62" s="212"/>
      <c r="K62" s="233">
        <v>19000</v>
      </c>
    </row>
    <row r="63" spans="1:11" s="120" customFormat="1" ht="20.100000000000001" customHeight="1">
      <c r="A63" s="234" t="s">
        <v>163</v>
      </c>
      <c r="C63" s="121"/>
      <c r="E63" s="232">
        <v>-2392</v>
      </c>
      <c r="F63" s="232"/>
      <c r="G63" s="232">
        <v>-12233</v>
      </c>
      <c r="H63" s="233"/>
      <c r="I63" s="233">
        <v>-345</v>
      </c>
      <c r="J63" s="212"/>
      <c r="K63" s="233">
        <v>-298</v>
      </c>
    </row>
    <row r="64" spans="1:11" s="120" customFormat="1" ht="20.100000000000001" customHeight="1">
      <c r="A64" s="234" t="s">
        <v>64</v>
      </c>
      <c r="B64" s="234"/>
      <c r="C64" s="121"/>
      <c r="E64" s="232">
        <v>-51992</v>
      </c>
      <c r="F64" s="232"/>
      <c r="G64" s="232">
        <v>-20353</v>
      </c>
      <c r="H64" s="233"/>
      <c r="I64" s="233">
        <v>0</v>
      </c>
      <c r="J64" s="212"/>
      <c r="K64" s="233">
        <v>0</v>
      </c>
    </row>
    <row r="65" spans="1:11" s="120" customFormat="1" ht="20.100000000000001" customHeight="1">
      <c r="A65" s="234" t="s">
        <v>115</v>
      </c>
      <c r="B65" s="234"/>
      <c r="C65" s="121"/>
      <c r="E65" s="232">
        <v>-165</v>
      </c>
      <c r="F65" s="232"/>
      <c r="G65" s="232">
        <v>-1469</v>
      </c>
      <c r="H65" s="233"/>
      <c r="I65" s="233">
        <v>-23</v>
      </c>
      <c r="J65" s="212"/>
      <c r="K65" s="233">
        <v>-251</v>
      </c>
    </row>
    <row r="66" spans="1:11" s="120" customFormat="1" ht="20.100000000000001" customHeight="1">
      <c r="A66" s="234" t="s">
        <v>65</v>
      </c>
      <c r="B66" s="234"/>
      <c r="C66" s="121"/>
      <c r="E66" s="232">
        <v>79</v>
      </c>
      <c r="F66" s="232"/>
      <c r="G66" s="232">
        <v>15</v>
      </c>
      <c r="H66" s="233"/>
      <c r="I66" s="233">
        <v>4</v>
      </c>
      <c r="J66" s="212"/>
      <c r="K66" s="233">
        <v>0</v>
      </c>
    </row>
    <row r="67" spans="1:11" s="120" customFormat="1" ht="20.100000000000001" customHeight="1">
      <c r="A67" s="234" t="s">
        <v>176</v>
      </c>
      <c r="B67" s="234"/>
      <c r="C67" s="121"/>
    </row>
    <row r="68" spans="1:11" s="120" customFormat="1" ht="20.100000000000001" customHeight="1">
      <c r="A68" s="234"/>
      <c r="B68" s="234" t="s">
        <v>177</v>
      </c>
      <c r="C68" s="121"/>
      <c r="E68" s="232">
        <v>6008</v>
      </c>
      <c r="F68" s="232"/>
      <c r="G68" s="232">
        <v>2116</v>
      </c>
      <c r="H68" s="233"/>
      <c r="I68" s="233">
        <v>0</v>
      </c>
      <c r="J68" s="212"/>
      <c r="K68" s="233">
        <v>0</v>
      </c>
    </row>
    <row r="69" spans="1:11" s="120" customFormat="1" ht="20.100000000000001" customHeight="1">
      <c r="A69" s="234" t="s">
        <v>178</v>
      </c>
      <c r="B69" s="234"/>
      <c r="C69" s="121"/>
    </row>
    <row r="70" spans="1:11" s="120" customFormat="1" ht="20.100000000000001" customHeight="1">
      <c r="A70" s="234"/>
      <c r="B70" s="234" t="s">
        <v>179</v>
      </c>
      <c r="C70" s="121"/>
      <c r="E70" s="235">
        <v>0</v>
      </c>
      <c r="F70" s="232"/>
      <c r="G70" s="235">
        <v>0</v>
      </c>
      <c r="H70" s="233"/>
      <c r="I70" s="236">
        <v>26732</v>
      </c>
      <c r="J70" s="212"/>
      <c r="K70" s="236">
        <v>21223</v>
      </c>
    </row>
    <row r="71" spans="1:11" s="120" customFormat="1" ht="6" customHeight="1">
      <c r="A71" s="126"/>
      <c r="B71" s="126"/>
      <c r="C71" s="121"/>
      <c r="E71" s="207"/>
      <c r="F71" s="208"/>
      <c r="G71" s="207"/>
      <c r="H71" s="208"/>
      <c r="I71" s="207"/>
      <c r="J71" s="207"/>
      <c r="K71" s="207"/>
    </row>
    <row r="72" spans="1:11" s="120" customFormat="1" ht="20.100000000000001" customHeight="1">
      <c r="A72" s="237" t="s">
        <v>164</v>
      </c>
      <c r="B72" s="126"/>
      <c r="C72" s="121"/>
      <c r="E72" s="219">
        <f>SUM(E60:E71)</f>
        <v>-48462</v>
      </c>
      <c r="F72" s="127"/>
      <c r="G72" s="219">
        <f>SUM(G60:G71)</f>
        <v>-31924</v>
      </c>
      <c r="H72" s="127"/>
      <c r="I72" s="219">
        <f>SUM(I60:I71)</f>
        <v>33368</v>
      </c>
      <c r="J72" s="127"/>
      <c r="K72" s="219">
        <f>SUM(K60:K71)</f>
        <v>12674</v>
      </c>
    </row>
    <row r="73" spans="1:11" s="120" customFormat="1" ht="20.100000000000001" customHeight="1">
      <c r="A73" s="126"/>
      <c r="B73" s="126"/>
      <c r="C73" s="121"/>
      <c r="E73" s="207"/>
      <c r="F73" s="208"/>
      <c r="G73" s="207"/>
      <c r="H73" s="208"/>
      <c r="I73" s="207"/>
      <c r="J73" s="207"/>
      <c r="K73" s="207"/>
    </row>
    <row r="74" spans="1:11" s="120" customFormat="1" ht="20.100000000000001" customHeight="1">
      <c r="A74" s="238" t="s">
        <v>66</v>
      </c>
      <c r="B74" s="239"/>
      <c r="C74" s="121"/>
      <c r="E74" s="207"/>
      <c r="F74" s="208"/>
      <c r="G74" s="207"/>
      <c r="H74" s="208"/>
      <c r="I74" s="207"/>
      <c r="J74" s="207"/>
      <c r="K74" s="207"/>
    </row>
    <row r="75" spans="1:11" s="120" customFormat="1" ht="20.100000000000001" customHeight="1">
      <c r="A75" s="237" t="s">
        <v>165</v>
      </c>
      <c r="B75" s="239"/>
      <c r="C75" s="121"/>
      <c r="E75" s="232">
        <v>-35000</v>
      </c>
      <c r="F75" s="232"/>
      <c r="G75" s="232">
        <v>-6500</v>
      </c>
      <c r="H75" s="233"/>
      <c r="I75" s="233">
        <v>-35000</v>
      </c>
      <c r="J75" s="54"/>
      <c r="K75" s="233">
        <v>-6500</v>
      </c>
    </row>
    <row r="76" spans="1:11" s="120" customFormat="1" ht="20.100000000000001" customHeight="1">
      <c r="A76" s="239" t="s">
        <v>166</v>
      </c>
      <c r="C76" s="121"/>
      <c r="E76" s="232">
        <v>31000</v>
      </c>
      <c r="F76" s="127"/>
      <c r="G76" s="232">
        <v>6500</v>
      </c>
      <c r="H76" s="233"/>
      <c r="I76" s="233">
        <v>31000</v>
      </c>
      <c r="J76" s="225"/>
      <c r="K76" s="233">
        <v>6500</v>
      </c>
    </row>
    <row r="77" spans="1:11" s="120" customFormat="1" ht="20.100000000000001" customHeight="1">
      <c r="A77" s="237" t="s">
        <v>167</v>
      </c>
      <c r="C77" s="121"/>
      <c r="E77" s="232">
        <v>0</v>
      </c>
      <c r="F77" s="127"/>
      <c r="G77" s="232">
        <v>16000</v>
      </c>
      <c r="H77" s="233"/>
      <c r="I77" s="233">
        <v>0</v>
      </c>
      <c r="J77" s="225"/>
      <c r="K77" s="233">
        <v>0</v>
      </c>
    </row>
    <row r="78" spans="1:11" s="120" customFormat="1" ht="20.100000000000001" customHeight="1">
      <c r="A78" s="237" t="s">
        <v>168</v>
      </c>
      <c r="C78" s="121">
        <v>13</v>
      </c>
      <c r="E78" s="232">
        <v>-29673</v>
      </c>
      <c r="F78" s="127"/>
      <c r="G78" s="232">
        <v>-26723</v>
      </c>
      <c r="H78" s="225"/>
      <c r="I78" s="233">
        <v>0</v>
      </c>
      <c r="J78" s="54"/>
      <c r="K78" s="233">
        <v>0</v>
      </c>
    </row>
    <row r="79" spans="1:11" s="120" customFormat="1" ht="20.100000000000001" customHeight="1">
      <c r="A79" s="237" t="s">
        <v>169</v>
      </c>
      <c r="C79" s="121"/>
      <c r="E79" s="233">
        <v>-285</v>
      </c>
      <c r="F79" s="232"/>
      <c r="G79" s="233">
        <v>-344</v>
      </c>
      <c r="H79" s="233"/>
      <c r="I79" s="233">
        <v>0</v>
      </c>
      <c r="J79" s="54"/>
      <c r="K79" s="233">
        <v>0</v>
      </c>
    </row>
    <row r="80" spans="1:11" s="120" customFormat="1" ht="20.100000000000001" customHeight="1">
      <c r="A80" s="237" t="s">
        <v>180</v>
      </c>
      <c r="C80" s="121"/>
    </row>
    <row r="81" spans="1:11" s="120" customFormat="1" ht="20.100000000000001" customHeight="1">
      <c r="A81" s="237"/>
      <c r="B81" s="120" t="s">
        <v>181</v>
      </c>
      <c r="C81" s="121"/>
      <c r="E81" s="236">
        <v>-2252</v>
      </c>
      <c r="F81" s="232"/>
      <c r="G81" s="236">
        <v>-2144</v>
      </c>
      <c r="H81" s="233"/>
      <c r="I81" s="236">
        <v>-266</v>
      </c>
      <c r="J81" s="54"/>
      <c r="K81" s="236">
        <v>-253</v>
      </c>
    </row>
    <row r="82" spans="1:11" s="120" customFormat="1" ht="6" customHeight="1">
      <c r="A82" s="126"/>
      <c r="B82" s="126"/>
      <c r="C82" s="121"/>
      <c r="E82" s="207"/>
      <c r="F82" s="208"/>
      <c r="G82" s="207"/>
      <c r="H82" s="208"/>
      <c r="I82" s="207"/>
      <c r="J82" s="207"/>
      <c r="K82" s="207"/>
    </row>
    <row r="83" spans="1:11" s="120" customFormat="1" ht="20.100000000000001" customHeight="1">
      <c r="A83" s="126" t="s">
        <v>136</v>
      </c>
      <c r="B83" s="126"/>
      <c r="C83" s="121"/>
      <c r="E83" s="219">
        <f>SUM(E75:E81)</f>
        <v>-36210</v>
      </c>
      <c r="F83" s="127"/>
      <c r="G83" s="219">
        <f>SUM(G75:G81)</f>
        <v>-13211</v>
      </c>
      <c r="H83" s="127"/>
      <c r="I83" s="219">
        <f>SUM(I75:I81)</f>
        <v>-4266</v>
      </c>
      <c r="J83" s="127"/>
      <c r="K83" s="219">
        <f>SUM(K75:K81)</f>
        <v>-253</v>
      </c>
    </row>
    <row r="84" spans="1:11" s="120" customFormat="1" ht="20.100000000000001" customHeight="1">
      <c r="A84" s="126"/>
      <c r="B84" s="126"/>
      <c r="C84" s="121"/>
      <c r="E84" s="207"/>
      <c r="F84" s="208"/>
      <c r="G84" s="207"/>
      <c r="H84" s="208"/>
      <c r="I84" s="207"/>
      <c r="J84" s="207"/>
      <c r="K84" s="207"/>
    </row>
    <row r="85" spans="1:11" s="120" customFormat="1" ht="20.100000000000001" customHeight="1">
      <c r="A85" s="122" t="s">
        <v>114</v>
      </c>
      <c r="B85" s="223"/>
      <c r="C85" s="121"/>
    </row>
    <row r="86" spans="1:11" s="120" customFormat="1" ht="20.100000000000001" customHeight="1">
      <c r="A86" s="122"/>
      <c r="B86" s="122" t="s">
        <v>186</v>
      </c>
      <c r="C86" s="121"/>
      <c r="E86" s="205">
        <f>SUM(E83,E72,E46)</f>
        <v>-9130</v>
      </c>
      <c r="F86" s="127"/>
      <c r="G86" s="205">
        <f>SUM(G83,G72,G46)</f>
        <v>-41898</v>
      </c>
      <c r="H86" s="127"/>
      <c r="I86" s="205">
        <f>SUM(I83,I72,I46)</f>
        <v>-1316</v>
      </c>
      <c r="J86" s="127"/>
      <c r="K86" s="205">
        <f>SUM(K83,K72,K46)</f>
        <v>-11605</v>
      </c>
    </row>
    <row r="87" spans="1:11" s="120" customFormat="1" ht="20.100000000000001" customHeight="1">
      <c r="A87" s="223" t="s">
        <v>70</v>
      </c>
      <c r="B87" s="223"/>
      <c r="C87" s="121"/>
      <c r="E87" s="240">
        <v>30599</v>
      </c>
      <c r="F87" s="127"/>
      <c r="G87" s="240">
        <v>68087</v>
      </c>
      <c r="H87" s="225"/>
      <c r="I87" s="241">
        <v>5822</v>
      </c>
      <c r="J87" s="242"/>
      <c r="K87" s="241">
        <v>17589</v>
      </c>
    </row>
    <row r="88" spans="1:11" s="120" customFormat="1" ht="6" customHeight="1">
      <c r="A88" s="126"/>
      <c r="B88" s="126"/>
      <c r="C88" s="121"/>
      <c r="E88" s="207"/>
      <c r="F88" s="208"/>
      <c r="G88" s="207"/>
      <c r="H88" s="208"/>
      <c r="I88" s="207"/>
      <c r="J88" s="207"/>
      <c r="K88" s="207"/>
    </row>
    <row r="89" spans="1:11" s="120" customFormat="1" ht="20.100000000000001" customHeight="1" thickBot="1">
      <c r="A89" s="122" t="s">
        <v>71</v>
      </c>
      <c r="B89" s="223"/>
      <c r="C89" s="121"/>
      <c r="E89" s="243">
        <f>SUM(E86:E88)</f>
        <v>21469</v>
      </c>
      <c r="F89" s="127"/>
      <c r="G89" s="243">
        <f>SUM(G86:G88)</f>
        <v>26189</v>
      </c>
      <c r="H89" s="127"/>
      <c r="I89" s="243">
        <f>SUM(I86:I88)</f>
        <v>4506</v>
      </c>
      <c r="J89" s="127"/>
      <c r="K89" s="243">
        <f>SUM(K86:K88)</f>
        <v>5984</v>
      </c>
    </row>
    <row r="90" spans="1:11" s="120" customFormat="1" ht="20.100000000000001" customHeight="1" thickTop="1">
      <c r="A90" s="122"/>
      <c r="B90" s="223"/>
      <c r="C90" s="121"/>
      <c r="E90" s="127"/>
      <c r="F90" s="127"/>
      <c r="G90" s="127"/>
      <c r="H90" s="127"/>
      <c r="I90" s="127"/>
      <c r="J90" s="127"/>
      <c r="K90" s="127"/>
    </row>
    <row r="91" spans="1:11" s="120" customFormat="1" ht="20.100000000000001" customHeight="1">
      <c r="A91" s="244" t="s">
        <v>67</v>
      </c>
      <c r="B91" s="245"/>
      <c r="C91" s="121"/>
      <c r="E91" s="207"/>
      <c r="F91" s="208"/>
      <c r="G91" s="207"/>
      <c r="H91" s="208"/>
      <c r="I91" s="207"/>
      <c r="J91" s="207"/>
      <c r="K91" s="207"/>
    </row>
    <row r="92" spans="1:11" s="120" customFormat="1" ht="6" customHeight="1">
      <c r="A92" s="126"/>
      <c r="B92" s="126"/>
      <c r="C92" s="121"/>
      <c r="E92" s="207"/>
      <c r="F92" s="208"/>
      <c r="G92" s="207"/>
      <c r="H92" s="208"/>
      <c r="I92" s="207"/>
      <c r="J92" s="207"/>
      <c r="K92" s="207"/>
    </row>
    <row r="93" spans="1:11" s="120" customFormat="1" ht="20.100000000000001" customHeight="1">
      <c r="A93" s="246" t="s">
        <v>113</v>
      </c>
      <c r="B93" s="245"/>
      <c r="C93" s="247"/>
      <c r="D93" s="245"/>
      <c r="E93" s="206">
        <v>1210</v>
      </c>
      <c r="F93" s="206"/>
      <c r="G93" s="206">
        <v>1584</v>
      </c>
      <c r="H93" s="248"/>
      <c r="I93" s="248">
        <v>63</v>
      </c>
      <c r="J93" s="212"/>
      <c r="K93" s="248">
        <v>288</v>
      </c>
    </row>
    <row r="94" spans="1:11" s="214" customFormat="1" ht="20.100000000000001" customHeight="1">
      <c r="A94" s="246" t="s">
        <v>68</v>
      </c>
      <c r="B94" s="245"/>
      <c r="C94" s="247"/>
      <c r="D94" s="245"/>
      <c r="E94" s="206">
        <v>2563</v>
      </c>
      <c r="F94" s="206"/>
      <c r="G94" s="206">
        <v>945</v>
      </c>
      <c r="H94" s="120"/>
      <c r="I94" s="248">
        <v>0</v>
      </c>
      <c r="J94" s="120"/>
      <c r="K94" s="248">
        <v>0</v>
      </c>
    </row>
    <row r="95" spans="1:11" s="214" customFormat="1" ht="20.100000000000001" customHeight="1">
      <c r="A95" s="246" t="s">
        <v>182</v>
      </c>
      <c r="B95" s="245"/>
      <c r="C95" s="247"/>
      <c r="D95" s="245"/>
    </row>
    <row r="96" spans="1:11" s="120" customFormat="1" ht="20.100000000000001" customHeight="1">
      <c r="A96" s="126"/>
      <c r="B96" s="126" t="s">
        <v>183</v>
      </c>
      <c r="C96" s="121"/>
      <c r="E96" s="206">
        <v>0</v>
      </c>
      <c r="F96" s="206"/>
      <c r="G96" s="206">
        <v>8002</v>
      </c>
      <c r="I96" s="248">
        <v>0</v>
      </c>
      <c r="K96" s="248">
        <v>0</v>
      </c>
    </row>
    <row r="97" spans="1:11" s="120" customFormat="1" ht="18.75" customHeight="1">
      <c r="A97" s="126"/>
      <c r="B97" s="126"/>
      <c r="C97" s="121"/>
      <c r="E97" s="207"/>
      <c r="F97" s="208"/>
      <c r="G97" s="207"/>
      <c r="H97" s="208"/>
      <c r="I97" s="207"/>
      <c r="J97" s="207"/>
      <c r="K97" s="207"/>
    </row>
    <row r="98" spans="1:11" s="120" customFormat="1" ht="3.75" customHeight="1">
      <c r="A98" s="126"/>
      <c r="B98" s="126"/>
      <c r="C98" s="121"/>
      <c r="E98" s="207"/>
      <c r="F98" s="208"/>
      <c r="G98" s="207"/>
      <c r="H98" s="208"/>
      <c r="I98" s="207"/>
      <c r="J98" s="207"/>
      <c r="K98" s="207"/>
    </row>
    <row r="99" spans="1:11" s="120" customFormat="1" ht="21.9" customHeight="1">
      <c r="A99" s="124" t="str">
        <f>+A49</f>
        <v>หมายเหตุประกอบงบการเงินรวมและงบการเงินเฉพาะกิจการเป็นส่วนหนึ่งของงบการเงินนี้</v>
      </c>
      <c r="B99" s="124"/>
      <c r="C99" s="124"/>
      <c r="D99" s="124"/>
      <c r="E99" s="124"/>
      <c r="F99" s="124"/>
      <c r="G99" s="124"/>
      <c r="H99" s="124"/>
      <c r="I99" s="124"/>
      <c r="J99" s="124"/>
      <c r="K99" s="124"/>
    </row>
  </sheetData>
  <mergeCells count="5">
    <mergeCell ref="E5:G5"/>
    <mergeCell ref="E6:G6"/>
    <mergeCell ref="I6:K6"/>
    <mergeCell ref="E55:G55"/>
    <mergeCell ref="I55:K55"/>
  </mergeCells>
  <pageMargins left="0.8" right="0.5" top="0.5" bottom="0.6" header="0.49" footer="0.4"/>
  <pageSetup paperSize="9" scale="85" firstPageNumber="9" orientation="portrait" useFirstPageNumber="1" horizontalDpi="1200" verticalDpi="1200" r:id="rId1"/>
  <headerFooter>
    <oddFooter>&amp;R&amp;"Browallia New,Regular"&amp;14&amp;P</oddFooter>
  </headerFooter>
  <rowBreaks count="1" manualBreakCount="1">
    <brk id="4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1EEDAE647D1C4D9BBDB851845D5602" ma:contentTypeVersion="12" ma:contentTypeDescription="สร้างเอกสารใหม่" ma:contentTypeScope="" ma:versionID="5b96817243002413eeeeeeb7136556fb">
  <xsd:schema xmlns:xsd="http://www.w3.org/2001/XMLSchema" xmlns:xs="http://www.w3.org/2001/XMLSchema" xmlns:p="http://schemas.microsoft.com/office/2006/metadata/properties" xmlns:ns2="5d5cf965-3f62-4ad1-92e4-1c2131059412" xmlns:ns3="67789d9b-3734-4d72-9922-e4688abc81a9" targetNamespace="http://schemas.microsoft.com/office/2006/metadata/properties" ma:root="true" ma:fieldsID="e2ee89492638c0261c7256a6af868bd6" ns2:_="" ns3:_="">
    <xsd:import namespace="5d5cf965-3f62-4ad1-92e4-1c2131059412"/>
    <xsd:import namespace="67789d9b-3734-4d72-9922-e4688abc8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cf965-3f62-4ad1-92e4-1c2131059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แท็กรูป" ma:readOnly="false" ma:fieldId="{5cf76f15-5ced-4ddc-b409-7134ff3c332f}" ma:taxonomyMulti="true" ma:sspId="188dcb0a-2706-487d-81cb-3d991d125c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789d9b-3734-4d72-9922-e4688abc81a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4fd8093-1702-4a9c-be0b-1ac3e97e2c4d}" ma:internalName="TaxCatchAll" ma:showField="CatchAllData" ma:web="67789d9b-3734-4d72-9922-e4688abc81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CCE546-78F1-4BF3-873D-2AD8C5FEB047}"/>
</file>

<file path=customXml/itemProps2.xml><?xml version="1.0" encoding="utf-8"?>
<ds:datastoreItem xmlns:ds="http://schemas.openxmlformats.org/officeDocument/2006/customXml" ds:itemID="{ACB1EA33-1ADD-4175-9C3E-0B7276372F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2-4</vt:lpstr>
      <vt:lpstr>5 (3M)</vt:lpstr>
      <vt:lpstr>6 (9M)</vt:lpstr>
      <vt:lpstr>7</vt:lpstr>
      <vt:lpstr>8</vt:lpstr>
      <vt:lpstr>9-10</vt:lpstr>
      <vt:lpstr>'8'!Print_Area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Setawith Yospanya (TH)</cp:lastModifiedBy>
  <cp:lastPrinted>2023-11-08T06:56:22Z</cp:lastPrinted>
  <dcterms:created xsi:type="dcterms:W3CDTF">2014-05-08T06:57:11Z</dcterms:created>
  <dcterms:modified xsi:type="dcterms:W3CDTF">2023-11-08T08:22:21Z</dcterms:modified>
</cp:coreProperties>
</file>